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\Desktop\Shopping Centre Boek\Website building\Folder for right hand column of web page\"/>
    </mc:Choice>
  </mc:AlternateContent>
  <xr:revisionPtr revIDLastSave="0" documentId="8_{A3F9BDBE-BAF3-46A6-98DE-C2EC8684EFC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H47" i="2"/>
  <c r="G17" i="2"/>
  <c r="H16" i="2"/>
  <c r="H15" i="2"/>
  <c r="H13" i="2"/>
  <c r="H12" i="2"/>
  <c r="H11" i="2"/>
  <c r="H10" i="2"/>
  <c r="H9" i="2"/>
  <c r="H7" i="2"/>
  <c r="H6" i="2"/>
  <c r="H5" i="2"/>
  <c r="H4" i="2"/>
  <c r="H17" i="2" s="1"/>
  <c r="U47" i="1"/>
  <c r="M35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M36" i="1"/>
  <c r="M34" i="1"/>
  <c r="M33" i="1"/>
  <c r="M31" i="1"/>
  <c r="M30" i="1"/>
  <c r="M29" i="1"/>
  <c r="M28" i="1"/>
  <c r="M26" i="1"/>
  <c r="M25" i="1"/>
  <c r="M24" i="1"/>
  <c r="M39" i="1"/>
  <c r="M32" i="1"/>
  <c r="M27" i="1"/>
  <c r="M23" i="1"/>
  <c r="T17" i="1"/>
  <c r="U16" i="1" s="1"/>
  <c r="M19" i="1"/>
  <c r="M18" i="1"/>
  <c r="M17" i="1"/>
  <c r="M15" i="1"/>
  <c r="M14" i="1"/>
  <c r="M13" i="1"/>
  <c r="M12" i="1"/>
  <c r="M11" i="1"/>
  <c r="M10" i="1"/>
  <c r="M9" i="1"/>
  <c r="M8" i="1"/>
  <c r="M16" i="1"/>
  <c r="M7" i="1"/>
  <c r="U5" i="1" l="1"/>
  <c r="U7" i="1"/>
  <c r="U10" i="1"/>
  <c r="U12" i="1"/>
  <c r="U15" i="1"/>
  <c r="U4" i="1"/>
  <c r="U6" i="1"/>
  <c r="U9" i="1"/>
  <c r="U11" i="1"/>
  <c r="U13" i="1"/>
  <c r="U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 Olwage</author>
  </authors>
  <commentList>
    <comment ref="K18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Johan Olwage:</t>
        </r>
        <r>
          <rPr>
            <sz val="8"/>
            <color indexed="81"/>
            <rFont val="Tahoma"/>
            <charset val="1"/>
          </rPr>
          <t xml:space="preserve">
Interest, Lease admin and cancellation fees, legal recoveries, BD Recovered</t>
        </r>
      </text>
    </comment>
  </commentList>
</comments>
</file>

<file path=xl/sharedStrings.xml><?xml version="1.0" encoding="utf-8"?>
<sst xmlns="http://schemas.openxmlformats.org/spreadsheetml/2006/main" count="252" uniqueCount="157">
  <si>
    <t>Promotions</t>
  </si>
  <si>
    <t>Total Income</t>
  </si>
  <si>
    <t>Expense as a percentage to Total Income</t>
  </si>
  <si>
    <t>Contract cleaning</t>
  </si>
  <si>
    <t>Cleaning materials</t>
  </si>
  <si>
    <t>Clean.Equipment hire</t>
  </si>
  <si>
    <t>Clean.Equipment maint</t>
  </si>
  <si>
    <t>Cleaning _ Special</t>
  </si>
  <si>
    <t>Fumigation</t>
  </si>
  <si>
    <t>Insurance public liability</t>
  </si>
  <si>
    <t>Insurance excess</t>
  </si>
  <si>
    <t>Legal</t>
  </si>
  <si>
    <t>Letting and commision</t>
  </si>
  <si>
    <t>Administration fees</t>
  </si>
  <si>
    <t>Advertising</t>
  </si>
  <si>
    <t>Electricity - Common area</t>
  </si>
  <si>
    <t>Electricity - Vacant Area</t>
  </si>
  <si>
    <t>Electricity - gross lease costs</t>
  </si>
  <si>
    <t>Rates</t>
  </si>
  <si>
    <t>Refuse</t>
  </si>
  <si>
    <t>Sewerage</t>
  </si>
  <si>
    <t>Water charges</t>
  </si>
  <si>
    <t>Airconditioner repairs</t>
  </si>
  <si>
    <t>Airconditioner service</t>
  </si>
  <si>
    <t>Repairs - Building</t>
  </si>
  <si>
    <t>Carpeting</t>
  </si>
  <si>
    <t>Ceilings</t>
  </si>
  <si>
    <t>Doors and windows</t>
  </si>
  <si>
    <t>Electrical repairs</t>
  </si>
  <si>
    <t>Repair compactor equipment</t>
  </si>
  <si>
    <t>Security Equipment R &amp; M</t>
  </si>
  <si>
    <t>Equipment other</t>
  </si>
  <si>
    <t>Fire equipment repair</t>
  </si>
  <si>
    <t>Escalator repairs</t>
  </si>
  <si>
    <t>Escalator service</t>
  </si>
  <si>
    <t>Fire sprinklers repair</t>
  </si>
  <si>
    <t>Fire sprinklers maint</t>
  </si>
  <si>
    <t>Floor repairs</t>
  </si>
  <si>
    <t>Glazing</t>
  </si>
  <si>
    <t>Hardware and tools</t>
  </si>
  <si>
    <t>R&amp;M Items over R100000</t>
  </si>
  <si>
    <t>Gardens indoor</t>
  </si>
  <si>
    <t>Gardens outdoor</t>
  </si>
  <si>
    <t>Lift repairs</t>
  </si>
  <si>
    <t>Lift service</t>
  </si>
  <si>
    <t>Locks and keys</t>
  </si>
  <si>
    <t>Misc. building repairs</t>
  </si>
  <si>
    <t>General repair and maintenance</t>
  </si>
  <si>
    <t>Painting</t>
  </si>
  <si>
    <t>Plumbing repairs</t>
  </si>
  <si>
    <t>Provision for repairs and maintenance</t>
  </si>
  <si>
    <t>Parking yard repairs</t>
  </si>
  <si>
    <t>Roadways and fences</t>
  </si>
  <si>
    <t>Pump service</t>
  </si>
  <si>
    <t>Generator service &amp; repairs</t>
  </si>
  <si>
    <t>Transformer service &amp; repairs</t>
  </si>
  <si>
    <t>Roofs and canopies</t>
  </si>
  <si>
    <t>Rubble removal</t>
  </si>
  <si>
    <t>Signs</t>
  </si>
  <si>
    <t>Waterproofing</t>
  </si>
  <si>
    <t>lighting &amp; bulbs</t>
  </si>
  <si>
    <t>Salaries and wages</t>
  </si>
  <si>
    <t>Staff general, Uniforms</t>
  </si>
  <si>
    <t>Staff general/ Welfare</t>
  </si>
  <si>
    <t>Contract security</t>
  </si>
  <si>
    <t>Security equipment</t>
  </si>
  <si>
    <t>First aid</t>
  </si>
  <si>
    <t>Meter reading</t>
  </si>
  <si>
    <t>Merchants assoc.(Expense)</t>
  </si>
  <si>
    <t>Music fees</t>
  </si>
  <si>
    <t>Stationery and printing</t>
  </si>
  <si>
    <t>Professional fees</t>
  </si>
  <si>
    <t>Consultancy fees</t>
  </si>
  <si>
    <t>Rent</t>
  </si>
  <si>
    <t>SAMRO Licences</t>
  </si>
  <si>
    <t>Stamp Duties</t>
  </si>
  <si>
    <t>Letting costs amortised</t>
  </si>
  <si>
    <t>Tenant installation amortised</t>
  </si>
  <si>
    <t>Miscellaneous Tenant Inst</t>
  </si>
  <si>
    <t>Tenant inst,Partitioning</t>
  </si>
  <si>
    <t>Sundry Expenses</t>
  </si>
  <si>
    <t>Maintenance</t>
  </si>
  <si>
    <t>Parking Operating Cost</t>
  </si>
  <si>
    <t>Parking management contract</t>
  </si>
  <si>
    <t>Promotions - Other Expenses</t>
  </si>
  <si>
    <t>RD D/O - Cheque</t>
  </si>
  <si>
    <t>Accounting, secretarial</t>
  </si>
  <si>
    <t>Bad debts</t>
  </si>
  <si>
    <t>Bad debts provision</t>
  </si>
  <si>
    <t>Bank charges</t>
  </si>
  <si>
    <t>Total Expenses</t>
  </si>
  <si>
    <t xml:space="preserve"> </t>
  </si>
  <si>
    <t>Nett Profit</t>
  </si>
  <si>
    <t>Income</t>
  </si>
  <si>
    <t>Recoveries</t>
  </si>
  <si>
    <t>Marketing Fund</t>
  </si>
  <si>
    <t>Sundry Revenue</t>
  </si>
  <si>
    <t>Cleaning contract</t>
  </si>
  <si>
    <t>Cleaning materials/special</t>
  </si>
  <si>
    <t>Marketing</t>
  </si>
  <si>
    <t>Insurance</t>
  </si>
  <si>
    <t>Letting and Commission</t>
  </si>
  <si>
    <t>Management Fees/Salaries</t>
  </si>
  <si>
    <t>Utilities:</t>
  </si>
  <si>
    <t xml:space="preserve">    Electricity</t>
  </si>
  <si>
    <t xml:space="preserve">    Rates</t>
  </si>
  <si>
    <t xml:space="preserve">    Water</t>
  </si>
  <si>
    <t xml:space="preserve">    Sewerage</t>
  </si>
  <si>
    <t xml:space="preserve">    Refuse/Waste removal</t>
  </si>
  <si>
    <t>Parking Garage Contractor</t>
  </si>
  <si>
    <t>Repairs and Maintenance:</t>
  </si>
  <si>
    <t xml:space="preserve">    Airconditioning Service and repairs</t>
  </si>
  <si>
    <t xml:space="preserve">    Building Repairs/Paving/Tar</t>
  </si>
  <si>
    <t xml:space="preserve">    Elecrtical Service and repairs</t>
  </si>
  <si>
    <t xml:space="preserve">    Fire Equipment</t>
  </si>
  <si>
    <t xml:space="preserve">    Gardens/Gardening contract</t>
  </si>
  <si>
    <t xml:space="preserve">    Glass/Glazing</t>
  </si>
  <si>
    <t xml:space="preserve">    Lifts and escalators</t>
  </si>
  <si>
    <t xml:space="preserve">    Locks/Keys</t>
  </si>
  <si>
    <t xml:space="preserve">    Plumbing/Drainage</t>
  </si>
  <si>
    <t xml:space="preserve">    Signs/Painting</t>
  </si>
  <si>
    <t xml:space="preserve">    Roofs/Waterproofing</t>
  </si>
  <si>
    <t>Security Contract</t>
  </si>
  <si>
    <t>Meter Reading, Professional Fees, Telephone and Post, Stationery and printing, interest and bank charges</t>
  </si>
  <si>
    <t>Tenant Installations</t>
  </si>
  <si>
    <t>Draft I/S for benchmarks</t>
  </si>
  <si>
    <t>% to Gross Income</t>
  </si>
  <si>
    <t>Retail rental</t>
  </si>
  <si>
    <t>(incl. Ops cost, ATM's, Kiosks, Temporary rents)</t>
  </si>
  <si>
    <t>Parking</t>
  </si>
  <si>
    <t>Storage</t>
  </si>
  <si>
    <t>Recoveries:</t>
  </si>
  <si>
    <t xml:space="preserve">   Electricity</t>
  </si>
  <si>
    <t xml:space="preserve">  Rates</t>
  </si>
  <si>
    <t xml:space="preserve">   Refuse</t>
  </si>
  <si>
    <t xml:space="preserve">   Water</t>
  </si>
  <si>
    <t xml:space="preserve">   Sewerage</t>
  </si>
  <si>
    <t>(Interest, Promotion Courts, Pylons, Bad Debt recoveries)</t>
  </si>
  <si>
    <t>Gross Income</t>
  </si>
  <si>
    <t>Expenses</t>
  </si>
  <si>
    <t>General Exp.</t>
  </si>
  <si>
    <t xml:space="preserve">    Airconditioning Repair and Service</t>
  </si>
  <si>
    <t xml:space="preserve">    Electrical/Service contract</t>
  </si>
  <si>
    <t>Security Contract/Equipment</t>
  </si>
  <si>
    <r>
      <t xml:space="preserve">Nett Profit before Interest, Taxes, Amortization (e.g. </t>
    </r>
    <r>
      <rPr>
        <b/>
        <sz val="8"/>
        <rFont val="Arial"/>
        <family val="2"/>
      </rPr>
      <t>Tenant Installations, Equipment)</t>
    </r>
  </si>
  <si>
    <t>ATM Rental</t>
  </si>
  <si>
    <t>Retail</t>
  </si>
  <si>
    <t>Electrical</t>
  </si>
  <si>
    <t>Water</t>
  </si>
  <si>
    <t>Marketing and Promotions</t>
  </si>
  <si>
    <t>(incl. generator and transformers)</t>
  </si>
  <si>
    <t>(incl. Roadways and fences)</t>
  </si>
  <si>
    <r>
      <t>(</t>
    </r>
    <r>
      <rPr>
        <sz val="8"/>
        <rFont val="Arial"/>
        <family val="2"/>
      </rPr>
      <t>Pest Control, Stationery, Meter Reading, Telephone, Sundries, SAMRO licence, professional fees)</t>
    </r>
  </si>
  <si>
    <t>Total of Expenses</t>
  </si>
  <si>
    <t>(incl. Ops cost, Kiosks, Temporary rents)</t>
  </si>
  <si>
    <t>(Pest Control, Stationery, Meter Reading, Telephone, Sundries, Licences, professional fees)</t>
  </si>
  <si>
    <t>Nett Profit before Interest, Taxes,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</si>
</sst>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&quot;R&quot;\ #,##0.00"/>
    <numFmt numFmtId="167" formatCode="0.0000"/>
    <numFmt numFmtId="168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165" fontId="1" fillId="0" borderId="1" xfId="1" applyNumberFormat="1" applyBorder="1"/>
    <xf numFmtId="165" fontId="1" fillId="0" borderId="2" xfId="1" applyNumberFormat="1" applyBorder="1"/>
    <xf numFmtId="165" fontId="1" fillId="0" borderId="1" xfId="1" applyNumberFormat="1" applyBorder="1" applyProtection="1">
      <protection locked="0"/>
    </xf>
    <xf numFmtId="165" fontId="1" fillId="0" borderId="4" xfId="1" applyNumberForma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65" fontId="3" fillId="0" borderId="4" xfId="1" applyNumberFormat="1" applyFont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0" fontId="3" fillId="0" borderId="0" xfId="1" applyFont="1"/>
    <xf numFmtId="0" fontId="2" fillId="0" borderId="0" xfId="1" applyFont="1"/>
    <xf numFmtId="10" fontId="2" fillId="0" borderId="0" xfId="1" applyNumberFormat="1" applyFont="1" applyAlignment="1">
      <alignment wrapText="1"/>
    </xf>
    <xf numFmtId="10" fontId="4" fillId="0" borderId="0" xfId="1" applyNumberFormat="1" applyFont="1" applyAlignment="1">
      <alignment wrapText="1"/>
    </xf>
    <xf numFmtId="165" fontId="2" fillId="0" borderId="0" xfId="1" applyNumberFormat="1" applyFont="1"/>
    <xf numFmtId="165" fontId="2" fillId="0" borderId="7" xfId="1" applyNumberFormat="1" applyFont="1" applyBorder="1" applyProtection="1">
      <protection locked="0"/>
    </xf>
    <xf numFmtId="165" fontId="1" fillId="0" borderId="6" xfId="1" applyNumberFormat="1" applyBorder="1" applyProtection="1">
      <protection locked="0"/>
    </xf>
    <xf numFmtId="0" fontId="1" fillId="0" borderId="0" xfId="2"/>
    <xf numFmtId="166" fontId="1" fillId="0" borderId="0" xfId="2" applyNumberFormat="1"/>
    <xf numFmtId="166" fontId="4" fillId="0" borderId="0" xfId="2" applyNumberFormat="1" applyFont="1"/>
    <xf numFmtId="0" fontId="4" fillId="0" borderId="0" xfId="2" applyFont="1"/>
    <xf numFmtId="0" fontId="1" fillId="0" borderId="0" xfId="3"/>
    <xf numFmtId="164" fontId="1" fillId="0" borderId="0" xfId="4" applyFont="1" applyAlignment="1">
      <alignment horizontal="left"/>
    </xf>
    <xf numFmtId="164" fontId="1" fillId="0" borderId="0" xfId="4" applyFont="1"/>
    <xf numFmtId="0" fontId="5" fillId="0" borderId="0" xfId="3" applyFont="1"/>
    <xf numFmtId="0" fontId="2" fillId="0" borderId="0" xfId="3" applyFont="1"/>
    <xf numFmtId="0" fontId="6" fillId="0" borderId="0" xfId="3" applyFont="1"/>
    <xf numFmtId="0" fontId="7" fillId="0" borderId="0" xfId="3" applyFont="1"/>
    <xf numFmtId="0" fontId="4" fillId="0" borderId="0" xfId="3" applyFont="1"/>
    <xf numFmtId="0" fontId="9" fillId="0" borderId="0" xfId="3" applyFont="1"/>
    <xf numFmtId="10" fontId="0" fillId="0" borderId="0" xfId="0" applyNumberFormat="1"/>
    <xf numFmtId="10" fontId="4" fillId="0" borderId="0" xfId="2" applyNumberFormat="1" applyFont="1"/>
    <xf numFmtId="167" fontId="1" fillId="0" borderId="0" xfId="3" applyNumberFormat="1"/>
    <xf numFmtId="167" fontId="0" fillId="0" borderId="0" xfId="0" applyNumberFormat="1"/>
    <xf numFmtId="167" fontId="1" fillId="0" borderId="0" xfId="4" applyNumberFormat="1" applyFont="1"/>
    <xf numFmtId="167" fontId="4" fillId="0" borderId="0" xfId="4" applyNumberFormat="1" applyFont="1"/>
    <xf numFmtId="167" fontId="2" fillId="0" borderId="5" xfId="3" applyNumberFormat="1" applyFont="1" applyBorder="1"/>
    <xf numFmtId="167" fontId="1" fillId="2" borderId="0" xfId="3" applyNumberFormat="1" applyFill="1"/>
    <xf numFmtId="10" fontId="4" fillId="2" borderId="0" xfId="1" applyNumberFormat="1" applyFont="1" applyFill="1" applyAlignment="1">
      <alignment wrapText="1"/>
    </xf>
    <xf numFmtId="0" fontId="1" fillId="0" borderId="0" xfId="3" applyAlignment="1">
      <alignment wrapText="1"/>
    </xf>
    <xf numFmtId="0" fontId="1" fillId="0" borderId="0" xfId="3" applyAlignment="1">
      <alignment vertical="top"/>
    </xf>
    <xf numFmtId="168" fontId="0" fillId="0" borderId="0" xfId="0" applyNumberFormat="1"/>
    <xf numFmtId="168" fontId="0" fillId="2" borderId="0" xfId="0" applyNumberFormat="1" applyFill="1"/>
    <xf numFmtId="167" fontId="2" fillId="0" borderId="0" xfId="3" applyNumberFormat="1" applyFont="1"/>
    <xf numFmtId="0" fontId="12" fillId="0" borderId="0" xfId="0" applyFont="1"/>
    <xf numFmtId="10" fontId="1" fillId="0" borderId="0" xfId="3" applyNumberFormat="1"/>
    <xf numFmtId="10" fontId="0" fillId="2" borderId="0" xfId="0" applyNumberFormat="1" applyFill="1"/>
    <xf numFmtId="0" fontId="7" fillId="0" borderId="0" xfId="3" applyFont="1" applyAlignment="1">
      <alignment wrapText="1"/>
    </xf>
  </cellXfs>
  <cellStyles count="5">
    <cellStyle name="Comma 4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"/>
  <sheetViews>
    <sheetView topLeftCell="F1" workbookViewId="0">
      <selection activeCell="N1" sqref="N1:U49"/>
    </sheetView>
  </sheetViews>
  <sheetFormatPr defaultRowHeight="15" x14ac:dyDescent="0.25"/>
  <cols>
    <col min="5" max="5" width="13.28515625" customWidth="1"/>
    <col min="7" max="7" width="12" style="29" customWidth="1"/>
    <col min="10" max="10" width="11.5703125" customWidth="1"/>
    <col min="11" max="11" width="11.42578125" customWidth="1"/>
    <col min="12" max="12" width="18.5703125" customWidth="1"/>
    <col min="13" max="13" width="9.140625" style="29"/>
    <col min="15" max="15" width="14.42578125" customWidth="1"/>
    <col min="16" max="16" width="13.5703125" customWidth="1"/>
    <col min="19" max="19" width="19.5703125" customWidth="1"/>
    <col min="20" max="20" width="11.42578125" style="32" customWidth="1"/>
    <col min="21" max="21" width="9.140625" style="40"/>
  </cols>
  <sheetData>
    <row r="1" spans="1:21" ht="18" x14ac:dyDescent="0.25">
      <c r="N1" s="23" t="s">
        <v>125</v>
      </c>
      <c r="O1" s="20"/>
      <c r="P1" s="20"/>
      <c r="Q1" s="20"/>
      <c r="R1" s="20"/>
      <c r="S1" s="20"/>
      <c r="T1" s="31"/>
    </row>
    <row r="2" spans="1:21" ht="15.75" thickBot="1" x14ac:dyDescent="0.3"/>
    <row r="3" spans="1:21" ht="66" thickTop="1" thickBot="1" x14ac:dyDescent="0.3">
      <c r="A3" s="6" t="s">
        <v>1</v>
      </c>
      <c r="B3" s="3"/>
      <c r="C3" s="3"/>
      <c r="D3" s="3"/>
      <c r="E3" s="14">
        <v>80045523.879999995</v>
      </c>
      <c r="F3" s="10">
        <v>100</v>
      </c>
      <c r="G3" s="11" t="s">
        <v>2</v>
      </c>
      <c r="N3" s="24" t="s">
        <v>93</v>
      </c>
      <c r="O3" s="20"/>
      <c r="P3" s="20"/>
      <c r="Q3" s="20"/>
      <c r="R3" s="20"/>
      <c r="S3" s="24" t="s">
        <v>126</v>
      </c>
      <c r="T3" s="31"/>
    </row>
    <row r="4" spans="1:21" ht="15.75" thickTop="1" x14ac:dyDescent="0.25">
      <c r="A4" s="4" t="s">
        <v>3</v>
      </c>
      <c r="B4" s="3"/>
      <c r="C4" s="3"/>
      <c r="D4" s="3"/>
      <c r="E4" s="15">
        <v>-2002326.91</v>
      </c>
      <c r="F4" s="1"/>
      <c r="G4" s="12">
        <v>-2.5014851711156045E-2</v>
      </c>
      <c r="N4" s="20"/>
      <c r="O4" s="20" t="s">
        <v>127</v>
      </c>
      <c r="P4" s="26" t="s">
        <v>128</v>
      </c>
      <c r="Q4" s="20"/>
      <c r="R4" s="20"/>
      <c r="S4" s="20"/>
      <c r="T4" s="33">
        <v>0.84599999999999997</v>
      </c>
      <c r="U4" s="40">
        <f>T4/T17</f>
        <v>0.85818808766158361</v>
      </c>
    </row>
    <row r="5" spans="1:21" x14ac:dyDescent="0.25">
      <c r="A5" s="4" t="s">
        <v>4</v>
      </c>
      <c r="B5" s="3"/>
      <c r="C5" s="3"/>
      <c r="D5" s="3"/>
      <c r="E5" s="4">
        <v>-139484.85</v>
      </c>
      <c r="F5" s="1"/>
      <c r="G5" s="12">
        <v>-1.7425690187137547E-3</v>
      </c>
      <c r="N5" s="20"/>
      <c r="O5" s="27" t="s">
        <v>145</v>
      </c>
      <c r="P5" s="20"/>
      <c r="Q5" s="20"/>
      <c r="R5" s="20"/>
      <c r="S5" s="20"/>
      <c r="T5" s="33">
        <v>1.8E-3</v>
      </c>
      <c r="U5" s="40">
        <f>T5/T17</f>
        <v>1.8259321014076246E-3</v>
      </c>
    </row>
    <row r="6" spans="1:21" x14ac:dyDescent="0.25">
      <c r="A6" s="4" t="s">
        <v>5</v>
      </c>
      <c r="B6" s="3"/>
      <c r="C6" s="3"/>
      <c r="D6" s="3"/>
      <c r="E6" s="4">
        <v>-75267.58</v>
      </c>
      <c r="F6" s="1"/>
      <c r="G6" s="12">
        <v>-9.4030966819377891E-4</v>
      </c>
      <c r="N6" s="20"/>
      <c r="O6" s="20" t="s">
        <v>129</v>
      </c>
      <c r="P6" s="20"/>
      <c r="Q6" s="20"/>
      <c r="R6" s="20"/>
      <c r="S6" s="20"/>
      <c r="T6" s="33">
        <v>2.46E-2</v>
      </c>
      <c r="U6" s="40">
        <f>T6/T17</f>
        <v>2.4954405385904203E-2</v>
      </c>
    </row>
    <row r="7" spans="1:21" x14ac:dyDescent="0.25">
      <c r="A7" s="4" t="s">
        <v>6</v>
      </c>
      <c r="B7" s="3"/>
      <c r="C7" s="3"/>
      <c r="D7" s="3"/>
      <c r="E7" s="4">
        <v>0</v>
      </c>
      <c r="F7" s="1"/>
      <c r="G7" s="12">
        <v>0</v>
      </c>
      <c r="J7" s="16" t="s">
        <v>93</v>
      </c>
      <c r="K7" s="16" t="s">
        <v>145</v>
      </c>
      <c r="L7" s="17">
        <v>91935.48</v>
      </c>
      <c r="M7" s="29">
        <f>L7/$L22</f>
        <v>2.9168381314725314E-3</v>
      </c>
      <c r="N7" s="20"/>
      <c r="O7" s="20" t="s">
        <v>130</v>
      </c>
      <c r="P7" s="20"/>
      <c r="Q7" s="20"/>
      <c r="R7" s="20"/>
      <c r="S7" s="20"/>
      <c r="T7" s="31">
        <v>1.6999999999999999E-3</v>
      </c>
      <c r="U7" s="40">
        <f>T7/T17</f>
        <v>1.724491429107201E-3</v>
      </c>
    </row>
    <row r="8" spans="1:21" x14ac:dyDescent="0.25">
      <c r="A8" s="4" t="s">
        <v>7</v>
      </c>
      <c r="B8" s="3"/>
      <c r="C8" s="3"/>
      <c r="D8" s="3"/>
      <c r="E8" s="4">
        <v>-22568</v>
      </c>
      <c r="F8" s="1"/>
      <c r="G8" s="12">
        <v>-2.8193956271474653E-4</v>
      </c>
      <c r="J8" s="16"/>
      <c r="K8" s="16" t="s">
        <v>146</v>
      </c>
      <c r="L8" s="17">
        <v>26365508</v>
      </c>
      <c r="M8" s="29">
        <f>L8/$L22</f>
        <v>0.83649880427060463</v>
      </c>
      <c r="N8" s="20"/>
      <c r="O8" s="25" t="s">
        <v>131</v>
      </c>
      <c r="P8" s="20"/>
      <c r="Q8" s="20"/>
      <c r="R8" s="20"/>
      <c r="S8" s="20"/>
      <c r="T8" s="34" t="s">
        <v>91</v>
      </c>
      <c r="U8" s="40" t="s">
        <v>91</v>
      </c>
    </row>
    <row r="9" spans="1:21" x14ac:dyDescent="0.25">
      <c r="A9" s="4" t="s">
        <v>8</v>
      </c>
      <c r="B9" s="3"/>
      <c r="C9" s="3"/>
      <c r="D9" s="3"/>
      <c r="E9" s="4">
        <v>-75153.7</v>
      </c>
      <c r="F9" s="1"/>
      <c r="G9" s="12">
        <v>-9.3888697777362844E-4</v>
      </c>
      <c r="J9" s="16"/>
      <c r="K9" s="16" t="s">
        <v>129</v>
      </c>
      <c r="L9" s="17">
        <v>1131171.1499999999</v>
      </c>
      <c r="M9" s="29">
        <f>L9/$L22</f>
        <v>3.5888681318046463E-2</v>
      </c>
      <c r="N9" s="20"/>
      <c r="O9" s="20" t="s">
        <v>132</v>
      </c>
      <c r="P9" s="20"/>
      <c r="Q9" s="20"/>
      <c r="R9" s="20"/>
      <c r="S9" s="20"/>
      <c r="T9" s="33">
        <v>6.2300000000000001E-2</v>
      </c>
      <c r="U9" s="40">
        <f>T9/T17</f>
        <v>6.3197538843163897E-2</v>
      </c>
    </row>
    <row r="10" spans="1:21" x14ac:dyDescent="0.25">
      <c r="A10" s="4" t="s">
        <v>9</v>
      </c>
      <c r="B10" s="3"/>
      <c r="C10" s="3"/>
      <c r="D10" s="3"/>
      <c r="E10" s="4">
        <v>-427507.63</v>
      </c>
      <c r="F10" s="1"/>
      <c r="G10" s="12">
        <v>-5.3408061972446677E-3</v>
      </c>
      <c r="J10" s="16"/>
      <c r="K10" s="16" t="s">
        <v>130</v>
      </c>
      <c r="L10" s="17">
        <v>18786</v>
      </c>
      <c r="M10" s="29">
        <f>L10/$L22</f>
        <v>5.9602365852490225E-4</v>
      </c>
      <c r="N10" s="20"/>
      <c r="O10" s="21" t="s">
        <v>133</v>
      </c>
      <c r="P10" s="20"/>
      <c r="Q10" s="20"/>
      <c r="R10" s="20"/>
      <c r="S10" s="20"/>
      <c r="T10" s="33">
        <v>1.12E-2</v>
      </c>
      <c r="U10" s="40">
        <f>T10/T17</f>
        <v>1.1361355297647441E-2</v>
      </c>
    </row>
    <row r="11" spans="1:21" x14ac:dyDescent="0.25">
      <c r="A11" s="4" t="s">
        <v>10</v>
      </c>
      <c r="B11" s="3"/>
      <c r="C11" s="3"/>
      <c r="D11" s="3"/>
      <c r="E11" s="4">
        <v>100000</v>
      </c>
      <c r="F11" s="1"/>
      <c r="G11" s="12">
        <v>1.2492890939150413E-3</v>
      </c>
      <c r="J11" s="16" t="s">
        <v>94</v>
      </c>
      <c r="K11" s="16" t="s">
        <v>147</v>
      </c>
      <c r="L11" s="17">
        <v>1963279.4</v>
      </c>
      <c r="M11" s="29">
        <f>L11/$L22</f>
        <v>6.2288990242445164E-2</v>
      </c>
      <c r="N11" s="20"/>
      <c r="O11" s="20" t="s">
        <v>134</v>
      </c>
      <c r="P11" s="20"/>
      <c r="Q11" s="20"/>
      <c r="R11" s="20"/>
      <c r="S11" s="20"/>
      <c r="T11" s="33">
        <v>3.8E-3</v>
      </c>
      <c r="U11" s="40">
        <f>T11/T17</f>
        <v>3.8547455474160965E-3</v>
      </c>
    </row>
    <row r="12" spans="1:21" x14ac:dyDescent="0.25">
      <c r="A12" s="4" t="s">
        <v>11</v>
      </c>
      <c r="B12" s="3"/>
      <c r="C12" s="3"/>
      <c r="D12" s="3"/>
      <c r="E12" s="4">
        <v>-29241.040000000001</v>
      </c>
      <c r="F12" s="1"/>
      <c r="G12" s="12">
        <v>-3.653051236673348E-4</v>
      </c>
      <c r="J12" s="16"/>
      <c r="K12" s="16" t="s">
        <v>18</v>
      </c>
      <c r="L12" s="17">
        <v>330742.96999999997</v>
      </c>
      <c r="M12" s="29">
        <f>L12/$L22</f>
        <v>1.04934863734053E-2</v>
      </c>
      <c r="N12" s="20"/>
      <c r="O12" s="20" t="s">
        <v>135</v>
      </c>
      <c r="P12" s="20"/>
      <c r="Q12" s="20"/>
      <c r="R12" s="20"/>
      <c r="S12" s="20"/>
      <c r="T12" s="33">
        <v>8.0999999999999996E-3</v>
      </c>
      <c r="U12" s="40">
        <f>T12/T17</f>
        <v>8.2166944563343107E-3</v>
      </c>
    </row>
    <row r="13" spans="1:21" x14ac:dyDescent="0.25">
      <c r="A13" s="4" t="s">
        <v>12</v>
      </c>
      <c r="B13" s="3"/>
      <c r="C13" s="3"/>
      <c r="D13" s="3"/>
      <c r="E13" s="4">
        <v>-3718.8899999999721</v>
      </c>
      <c r="F13" s="1"/>
      <c r="G13" s="12">
        <v>-4.6459687184696736E-5</v>
      </c>
      <c r="J13" s="16"/>
      <c r="K13" s="16" t="s">
        <v>19</v>
      </c>
      <c r="L13" s="17">
        <v>89392.74</v>
      </c>
      <c r="M13" s="29">
        <f>L13/$L22</f>
        <v>2.836164587478195E-3</v>
      </c>
      <c r="N13" s="20"/>
      <c r="O13" s="20" t="s">
        <v>136</v>
      </c>
      <c r="P13" s="20"/>
      <c r="Q13" s="20"/>
      <c r="R13" s="20"/>
      <c r="S13" s="20"/>
      <c r="T13" s="33">
        <v>4.4000000000000003E-3</v>
      </c>
      <c r="U13" s="40">
        <f>T13/T17</f>
        <v>4.4633895812186382E-3</v>
      </c>
    </row>
    <row r="14" spans="1:21" x14ac:dyDescent="0.25">
      <c r="A14" s="4" t="s">
        <v>13</v>
      </c>
      <c r="B14" s="3"/>
      <c r="C14" s="3"/>
      <c r="D14" s="3"/>
      <c r="E14" s="4">
        <v>-3751089.49</v>
      </c>
      <c r="F14" s="1"/>
      <c r="G14" s="12">
        <v>-4.6861951901563351E-2</v>
      </c>
      <c r="J14" s="16"/>
      <c r="K14" s="16" t="s">
        <v>148</v>
      </c>
      <c r="L14" s="17">
        <v>258905.27</v>
      </c>
      <c r="M14" s="29">
        <f>L14/$L22</f>
        <v>8.2142907610336206E-3</v>
      </c>
      <c r="N14" s="20"/>
      <c r="O14" s="22"/>
      <c r="Q14" s="20"/>
      <c r="R14" s="20"/>
      <c r="S14" s="20"/>
      <c r="T14" s="31"/>
      <c r="U14" s="40" t="s">
        <v>91</v>
      </c>
    </row>
    <row r="15" spans="1:21" x14ac:dyDescent="0.25">
      <c r="A15" s="4" t="s">
        <v>14</v>
      </c>
      <c r="B15" s="3"/>
      <c r="C15" s="3"/>
      <c r="D15" s="3"/>
      <c r="E15" s="4">
        <v>0</v>
      </c>
      <c r="F15" s="1"/>
      <c r="G15" s="12">
        <v>0</v>
      </c>
      <c r="J15" s="16"/>
      <c r="K15" s="16" t="s">
        <v>20</v>
      </c>
      <c r="L15" s="17">
        <v>183171.92</v>
      </c>
      <c r="M15" s="29">
        <f>L15/$L22</f>
        <v>5.8114978120638091E-3</v>
      </c>
      <c r="N15" s="20"/>
      <c r="O15" s="20" t="s">
        <v>95</v>
      </c>
      <c r="P15" s="26" t="s">
        <v>91</v>
      </c>
      <c r="Q15" s="20"/>
      <c r="R15" s="20"/>
      <c r="S15" s="20"/>
      <c r="T15" s="34">
        <v>1.8200000000000001E-2</v>
      </c>
      <c r="U15" s="41">
        <f>T15/T17</f>
        <v>1.8462202358677095E-2</v>
      </c>
    </row>
    <row r="16" spans="1:21" x14ac:dyDescent="0.25">
      <c r="A16" s="2" t="s">
        <v>0</v>
      </c>
      <c r="B16" s="3"/>
      <c r="C16" s="3"/>
      <c r="D16" s="3"/>
      <c r="E16" s="4">
        <v>-30181.7</v>
      </c>
      <c r="F16" s="1"/>
      <c r="G16" s="12">
        <v>-3.7705668645815607E-4</v>
      </c>
      <c r="J16" s="16"/>
      <c r="K16" s="16"/>
      <c r="L16" s="16"/>
      <c r="M16" s="29">
        <f t="shared" ref="M16" si="0">L16/$L31</f>
        <v>0</v>
      </c>
      <c r="N16" s="20"/>
      <c r="O16" s="20" t="s">
        <v>96</v>
      </c>
      <c r="P16" s="26" t="s">
        <v>137</v>
      </c>
      <c r="Q16" s="20"/>
      <c r="R16" s="20"/>
      <c r="S16" s="20"/>
      <c r="T16" s="33">
        <v>3.6978829620042523E-3</v>
      </c>
      <c r="U16" s="40">
        <f>T16/T17</f>
        <v>3.7511573375399311E-3</v>
      </c>
    </row>
    <row r="17" spans="1:21" ht="15.75" thickBot="1" x14ac:dyDescent="0.3">
      <c r="A17" s="4" t="s">
        <v>15</v>
      </c>
      <c r="B17" s="3"/>
      <c r="C17" s="3"/>
      <c r="D17" s="3"/>
      <c r="E17" s="4">
        <v>-538765.1</v>
      </c>
      <c r="F17" s="1"/>
      <c r="G17" s="12">
        <v>-6.7307336361204662E-3</v>
      </c>
      <c r="J17" s="16" t="s">
        <v>95</v>
      </c>
      <c r="K17" s="16"/>
      <c r="L17" s="17">
        <v>574401.77</v>
      </c>
      <c r="M17" s="29">
        <f>L17/$L22</f>
        <v>1.822405218878843E-2</v>
      </c>
      <c r="N17" s="20"/>
      <c r="O17" s="24" t="s">
        <v>138</v>
      </c>
      <c r="P17" s="20"/>
      <c r="Q17" s="20"/>
      <c r="R17" s="20"/>
      <c r="S17" s="20"/>
      <c r="T17" s="35">
        <f>SUM(T4:T16)</f>
        <v>0.98579788296200421</v>
      </c>
      <c r="U17" s="40">
        <f>SUM(U4:U16)</f>
        <v>1</v>
      </c>
    </row>
    <row r="18" spans="1:21" ht="15.75" thickTop="1" x14ac:dyDescent="0.25">
      <c r="A18" s="4" t="s">
        <v>16</v>
      </c>
      <c r="B18" s="3"/>
      <c r="C18" s="3"/>
      <c r="D18" s="3"/>
      <c r="E18" s="4">
        <v>-109436.77</v>
      </c>
      <c r="F18" s="1"/>
      <c r="G18" s="12">
        <v>-1.3671816323428878E-3</v>
      </c>
      <c r="J18" s="16" t="s">
        <v>96</v>
      </c>
      <c r="K18" s="16"/>
      <c r="L18" s="17">
        <v>148995.16</v>
      </c>
      <c r="M18" s="29">
        <f>L18/$L22</f>
        <v>4.7271713172417316E-3</v>
      </c>
      <c r="N18" s="28" t="s">
        <v>139</v>
      </c>
      <c r="O18" s="24"/>
      <c r="P18" s="20"/>
      <c r="Q18" s="20"/>
      <c r="R18" s="20"/>
      <c r="S18" s="28" t="s">
        <v>126</v>
      </c>
      <c r="T18" s="31"/>
    </row>
    <row r="19" spans="1:21" x14ac:dyDescent="0.25">
      <c r="A19" s="4" t="s">
        <v>17</v>
      </c>
      <c r="B19" s="3"/>
      <c r="C19" s="3"/>
      <c r="D19" s="3"/>
      <c r="E19" s="4">
        <v>-3746.95</v>
      </c>
      <c r="F19" s="1"/>
      <c r="G19" s="12">
        <v>-4.6810237704449637E-5</v>
      </c>
      <c r="J19" s="16"/>
      <c r="K19" s="16" t="s">
        <v>14</v>
      </c>
      <c r="L19" s="18">
        <v>18178.310000000001</v>
      </c>
      <c r="M19" s="29">
        <f>L19/$L22</f>
        <v>5.7674347024378879E-4</v>
      </c>
      <c r="N19" s="20"/>
      <c r="O19" s="20"/>
      <c r="P19" s="20"/>
      <c r="Q19" s="20"/>
      <c r="R19" s="20"/>
      <c r="S19" s="20"/>
      <c r="T19" s="31"/>
    </row>
    <row r="20" spans="1:21" x14ac:dyDescent="0.25">
      <c r="A20" s="4" t="s">
        <v>18</v>
      </c>
      <c r="B20" s="3"/>
      <c r="C20" s="3"/>
      <c r="D20" s="3"/>
      <c r="E20" s="4">
        <v>-1835548.1</v>
      </c>
      <c r="F20" s="1"/>
      <c r="G20" s="12">
        <v>-2.2931302226864757E-2</v>
      </c>
      <c r="J20" s="16"/>
      <c r="K20" s="16"/>
      <c r="L20" s="16"/>
      <c r="N20" s="20"/>
      <c r="O20" s="20" t="s">
        <v>97</v>
      </c>
      <c r="P20" s="20"/>
      <c r="Q20" s="20"/>
      <c r="R20" s="20"/>
      <c r="S20" s="20"/>
      <c r="T20" s="31">
        <v>2.5350000000000001</v>
      </c>
      <c r="U20" s="40">
        <v>2.5000000000000001E-2</v>
      </c>
    </row>
    <row r="21" spans="1:21" ht="15.75" customHeight="1" x14ac:dyDescent="0.25">
      <c r="A21" s="4" t="s">
        <v>19</v>
      </c>
      <c r="B21" s="3"/>
      <c r="C21" s="3"/>
      <c r="D21" s="3"/>
      <c r="E21" s="4">
        <v>-429155.74</v>
      </c>
      <c r="F21" s="1"/>
      <c r="G21" s="12">
        <v>-5.3613958557303908E-3</v>
      </c>
      <c r="J21" s="16"/>
      <c r="K21" s="16"/>
      <c r="L21" s="16"/>
      <c r="N21" s="20"/>
      <c r="O21" s="20" t="s">
        <v>98</v>
      </c>
      <c r="Q21" s="20"/>
      <c r="R21" s="20"/>
      <c r="S21" s="20"/>
      <c r="T21" s="31">
        <v>1.1399999999999999</v>
      </c>
      <c r="U21" s="40">
        <v>1.14E-2</v>
      </c>
    </row>
    <row r="22" spans="1:21" ht="83.25" customHeight="1" x14ac:dyDescent="0.25">
      <c r="A22" s="4" t="s">
        <v>20</v>
      </c>
      <c r="B22" s="3"/>
      <c r="C22" s="3"/>
      <c r="D22" s="3"/>
      <c r="E22" s="4">
        <v>-316804.59000000003</v>
      </c>
      <c r="F22" s="1"/>
      <c r="G22" s="12">
        <v>-3.9578051918922616E-3</v>
      </c>
      <c r="J22" s="16" t="s">
        <v>138</v>
      </c>
      <c r="K22" s="16"/>
      <c r="L22" s="17">
        <v>31518883.069999997</v>
      </c>
      <c r="N22" s="20"/>
      <c r="O22" s="39" t="s">
        <v>140</v>
      </c>
      <c r="P22" s="38" t="s">
        <v>152</v>
      </c>
      <c r="Q22" s="38"/>
      <c r="R22" s="38"/>
      <c r="S22" s="38"/>
      <c r="T22" s="31">
        <v>0.23</v>
      </c>
      <c r="U22" s="40">
        <v>2.3E-3</v>
      </c>
    </row>
    <row r="23" spans="1:21" x14ac:dyDescent="0.25">
      <c r="A23" s="4" t="s">
        <v>21</v>
      </c>
      <c r="B23" s="3"/>
      <c r="C23" s="3"/>
      <c r="D23" s="3"/>
      <c r="E23" s="4">
        <v>-838765.5</v>
      </c>
      <c r="F23" s="1"/>
      <c r="G23" s="12">
        <v>-1.0478605915021966E-2</v>
      </c>
      <c r="J23" s="16" t="s">
        <v>97</v>
      </c>
      <c r="K23" s="16"/>
      <c r="L23" s="17">
        <v>809762.53</v>
      </c>
      <c r="M23" s="29">
        <f>L23/$L22</f>
        <v>2.5691345984615189E-2</v>
      </c>
      <c r="N23" s="20"/>
      <c r="O23" s="20" t="s">
        <v>100</v>
      </c>
      <c r="P23" s="20"/>
      <c r="Q23" s="20"/>
      <c r="R23" s="20"/>
      <c r="S23" s="20"/>
      <c r="T23" s="31">
        <v>0.65</v>
      </c>
      <c r="U23" s="40">
        <v>6.4999999999999997E-3</v>
      </c>
    </row>
    <row r="24" spans="1:21" x14ac:dyDescent="0.25">
      <c r="A24" s="4" t="s">
        <v>22</v>
      </c>
      <c r="B24" s="3"/>
      <c r="C24" s="3"/>
      <c r="D24" s="3"/>
      <c r="E24" s="4">
        <v>-375025.5</v>
      </c>
      <c r="F24" s="1"/>
      <c r="G24" s="12">
        <v>-4.6851526709003532E-3</v>
      </c>
      <c r="J24" s="16" t="s">
        <v>98</v>
      </c>
      <c r="K24" s="16"/>
      <c r="L24" s="17">
        <v>123441.06</v>
      </c>
      <c r="M24" s="29">
        <f>L24/$L22</f>
        <v>3.9164160648031496E-3</v>
      </c>
      <c r="N24" s="20"/>
      <c r="O24" s="20" t="s">
        <v>11</v>
      </c>
      <c r="P24" s="20"/>
      <c r="Q24" s="20"/>
      <c r="R24" s="20"/>
      <c r="S24" s="20"/>
      <c r="T24" s="31">
        <v>0.04</v>
      </c>
      <c r="U24" s="40">
        <v>4.0000000000000002E-4</v>
      </c>
    </row>
    <row r="25" spans="1:21" x14ac:dyDescent="0.25">
      <c r="A25" s="4" t="s">
        <v>23</v>
      </c>
      <c r="B25" s="3"/>
      <c r="C25" s="3"/>
      <c r="D25" s="3"/>
      <c r="E25" s="4">
        <v>-253841.29</v>
      </c>
      <c r="F25" s="1"/>
      <c r="G25" s="12">
        <v>-3.1712115518232526E-3</v>
      </c>
      <c r="J25" s="16" t="s">
        <v>99</v>
      </c>
      <c r="K25" s="16"/>
      <c r="L25" s="17">
        <v>100966.73</v>
      </c>
      <c r="M25" s="29">
        <f>L25/$L22</f>
        <v>3.2033727139303735E-3</v>
      </c>
      <c r="N25" s="20"/>
      <c r="O25" s="20" t="s">
        <v>101</v>
      </c>
      <c r="P25" s="20"/>
      <c r="Q25" s="20"/>
      <c r="R25" s="20"/>
      <c r="S25" s="20"/>
      <c r="T25" s="31">
        <v>0.3</v>
      </c>
      <c r="U25" s="40">
        <v>3.0000000000000001E-3</v>
      </c>
    </row>
    <row r="26" spans="1:21" x14ac:dyDescent="0.25">
      <c r="A26" s="4" t="s">
        <v>24</v>
      </c>
      <c r="B26" s="3"/>
      <c r="C26" s="3"/>
      <c r="D26" s="3"/>
      <c r="E26" s="4">
        <v>-8710</v>
      </c>
      <c r="F26" s="1"/>
      <c r="G26" s="12">
        <v>-1.088130800800001E-4</v>
      </c>
      <c r="J26" s="16" t="s">
        <v>0</v>
      </c>
      <c r="K26" s="16"/>
      <c r="L26" s="17">
        <v>220107.92</v>
      </c>
      <c r="M26" s="29">
        <f>L26/$L22</f>
        <v>6.9833667491060632E-3</v>
      </c>
      <c r="N26" s="20"/>
      <c r="O26" s="20" t="s">
        <v>102</v>
      </c>
      <c r="P26" s="26"/>
      <c r="Q26" s="20"/>
      <c r="R26" s="20"/>
      <c r="S26" s="20"/>
      <c r="T26" s="31">
        <v>3.26</v>
      </c>
      <c r="U26" s="40">
        <v>3.2599999999999997E-2</v>
      </c>
    </row>
    <row r="27" spans="1:21" x14ac:dyDescent="0.25">
      <c r="A27" s="2" t="s">
        <v>25</v>
      </c>
      <c r="B27" s="3"/>
      <c r="C27" s="3"/>
      <c r="D27" s="3"/>
      <c r="E27" s="4">
        <v>-6000</v>
      </c>
      <c r="F27" s="1"/>
      <c r="G27" s="12">
        <v>-7.4957345634902488E-5</v>
      </c>
      <c r="J27" s="16"/>
      <c r="K27" s="16"/>
      <c r="L27" s="16"/>
      <c r="M27" s="29">
        <f>L27/$L26</f>
        <v>0</v>
      </c>
      <c r="N27" s="20"/>
      <c r="O27" s="20" t="s">
        <v>149</v>
      </c>
      <c r="P27" s="20"/>
      <c r="Q27" s="20"/>
      <c r="R27" s="20"/>
      <c r="S27" s="20"/>
      <c r="T27" s="31">
        <v>1.02</v>
      </c>
      <c r="U27" s="40">
        <v>1.0200000000000001E-2</v>
      </c>
    </row>
    <row r="28" spans="1:21" x14ac:dyDescent="0.25">
      <c r="A28" s="4" t="s">
        <v>26</v>
      </c>
      <c r="B28" s="3"/>
      <c r="C28" s="3"/>
      <c r="D28" s="3"/>
      <c r="E28" s="4">
        <v>-31460</v>
      </c>
      <c r="F28" s="1"/>
      <c r="G28" s="12">
        <v>-3.9302634894567199E-4</v>
      </c>
      <c r="J28" s="16" t="s">
        <v>100</v>
      </c>
      <c r="K28" s="16"/>
      <c r="L28" s="17">
        <v>204326.21</v>
      </c>
      <c r="M28" s="29">
        <f>L28/$L22</f>
        <v>6.4826602372366369E-3</v>
      </c>
      <c r="N28" s="20"/>
      <c r="O28" s="25" t="s">
        <v>103</v>
      </c>
      <c r="P28" s="20"/>
      <c r="Q28" s="20"/>
      <c r="R28" s="20"/>
      <c r="S28" s="20"/>
      <c r="T28" s="31"/>
    </row>
    <row r="29" spans="1:21" x14ac:dyDescent="0.25">
      <c r="A29" s="4" t="s">
        <v>27</v>
      </c>
      <c r="B29" s="3"/>
      <c r="C29" s="3"/>
      <c r="D29" s="3"/>
      <c r="E29" s="4">
        <v>-105747.32</v>
      </c>
      <c r="F29" s="1"/>
      <c r="G29" s="12">
        <v>-1.3210897358674394E-3</v>
      </c>
      <c r="J29" s="16" t="s">
        <v>11</v>
      </c>
      <c r="K29" s="16"/>
      <c r="L29" s="17">
        <v>13815</v>
      </c>
      <c r="M29" s="29">
        <f>L29/$L22</f>
        <v>4.3830867893758778E-4</v>
      </c>
      <c r="N29" s="20"/>
      <c r="O29" s="20" t="s">
        <v>104</v>
      </c>
      <c r="P29" s="20"/>
      <c r="Q29" s="20"/>
      <c r="R29" s="20"/>
      <c r="S29" s="20"/>
      <c r="T29" s="31">
        <v>6.23</v>
      </c>
      <c r="U29" s="40">
        <v>6.2300000000000001E-2</v>
      </c>
    </row>
    <row r="30" spans="1:21" x14ac:dyDescent="0.25">
      <c r="A30" s="4" t="s">
        <v>28</v>
      </c>
      <c r="B30" s="3"/>
      <c r="C30" s="3"/>
      <c r="D30" s="3"/>
      <c r="E30" s="4">
        <v>-193386.96</v>
      </c>
      <c r="F30" s="1"/>
      <c r="G30" s="12">
        <v>-2.4159622003338435E-3</v>
      </c>
      <c r="J30" s="16" t="s">
        <v>101</v>
      </c>
      <c r="K30" s="16"/>
      <c r="L30" s="17">
        <v>48294.93</v>
      </c>
      <c r="M30" s="29">
        <f>L30/$L22</f>
        <v>1.532253852166723E-3</v>
      </c>
      <c r="N30" s="20"/>
      <c r="O30" s="20" t="s">
        <v>105</v>
      </c>
      <c r="P30" s="20"/>
      <c r="Q30" s="20"/>
      <c r="R30" s="20"/>
      <c r="S30" s="20"/>
      <c r="T30" s="36">
        <v>4.87</v>
      </c>
      <c r="U30" s="40">
        <v>4.87E-2</v>
      </c>
    </row>
    <row r="31" spans="1:21" x14ac:dyDescent="0.25">
      <c r="A31" s="4" t="s">
        <v>29</v>
      </c>
      <c r="B31" s="3"/>
      <c r="C31" s="3"/>
      <c r="D31" s="3"/>
      <c r="E31" s="4">
        <v>-27239</v>
      </c>
      <c r="F31" s="1"/>
      <c r="G31" s="37">
        <v>-3.4029385629151814E-4</v>
      </c>
      <c r="J31" s="16" t="s">
        <v>102</v>
      </c>
      <c r="K31" s="16"/>
      <c r="L31" s="17">
        <v>577106.5</v>
      </c>
      <c r="M31" s="29">
        <f>L31/$L22</f>
        <v>1.83098651915523E-2</v>
      </c>
      <c r="N31" s="20"/>
      <c r="O31" s="20" t="s">
        <v>106</v>
      </c>
      <c r="P31" s="20"/>
      <c r="Q31" s="20"/>
      <c r="R31" s="20"/>
      <c r="S31" s="20"/>
      <c r="T31" s="31">
        <v>0.95</v>
      </c>
      <c r="U31" s="40">
        <v>9.4999999999999998E-3</v>
      </c>
    </row>
    <row r="32" spans="1:21" x14ac:dyDescent="0.25">
      <c r="A32" s="4" t="s">
        <v>30</v>
      </c>
      <c r="B32" s="3"/>
      <c r="C32" s="3"/>
      <c r="D32" s="3"/>
      <c r="E32" s="4">
        <v>300</v>
      </c>
      <c r="F32" s="1"/>
      <c r="G32" s="12">
        <v>3.7478672817451242E-6</v>
      </c>
      <c r="J32" s="16" t="s">
        <v>103</v>
      </c>
      <c r="K32" s="16"/>
      <c r="L32" s="16"/>
      <c r="M32" s="29">
        <f>L32/$L31</f>
        <v>0</v>
      </c>
      <c r="N32" s="20"/>
      <c r="O32" s="20" t="s">
        <v>107</v>
      </c>
      <c r="P32" s="20"/>
      <c r="Q32" s="20"/>
      <c r="R32" s="20"/>
      <c r="S32" s="20"/>
      <c r="T32" s="31">
        <v>0.54</v>
      </c>
      <c r="U32" s="40">
        <v>5.4000000000000003E-3</v>
      </c>
    </row>
    <row r="33" spans="1:21" x14ac:dyDescent="0.25">
      <c r="A33" s="4" t="s">
        <v>31</v>
      </c>
      <c r="B33" s="3"/>
      <c r="C33" s="3"/>
      <c r="D33" s="3"/>
      <c r="E33" s="4">
        <v>-18127.04</v>
      </c>
      <c r="F33" s="1"/>
      <c r="G33" s="12">
        <v>-2.2645913376961714E-4</v>
      </c>
      <c r="J33" s="16" t="s">
        <v>104</v>
      </c>
      <c r="K33" s="16"/>
      <c r="L33" s="17">
        <v>1963279.4</v>
      </c>
      <c r="M33" s="29">
        <f>L33/$L22</f>
        <v>6.2288990242445164E-2</v>
      </c>
      <c r="O33" s="20" t="s">
        <v>108</v>
      </c>
      <c r="P33" s="20"/>
      <c r="Q33" s="20"/>
      <c r="R33" s="20"/>
      <c r="S33" s="20"/>
      <c r="T33" s="31">
        <v>0.65</v>
      </c>
      <c r="U33" s="40">
        <v>6.4999999999999997E-3</v>
      </c>
    </row>
    <row r="34" spans="1:21" x14ac:dyDescent="0.25">
      <c r="A34" s="4" t="s">
        <v>32</v>
      </c>
      <c r="B34" s="3"/>
      <c r="C34" s="3"/>
      <c r="D34" s="3"/>
      <c r="E34" s="4">
        <v>-50495.09</v>
      </c>
      <c r="F34" s="1"/>
      <c r="G34" s="12">
        <v>-6.3082965233258461E-4</v>
      </c>
      <c r="J34" s="16" t="s">
        <v>105</v>
      </c>
      <c r="K34" s="16"/>
      <c r="L34" s="17">
        <v>2351469.81</v>
      </c>
      <c r="M34" s="29">
        <f>L34/$L22</f>
        <v>7.4605112268021759E-2</v>
      </c>
      <c r="O34" s="25" t="s">
        <v>110</v>
      </c>
      <c r="P34" s="20"/>
      <c r="Q34" s="20"/>
      <c r="R34" s="20"/>
      <c r="S34" s="20"/>
      <c r="T34" s="31"/>
    </row>
    <row r="35" spans="1:21" x14ac:dyDescent="0.25">
      <c r="A35" s="2" t="s">
        <v>33</v>
      </c>
      <c r="B35" s="3"/>
      <c r="C35" s="3"/>
      <c r="D35" s="3"/>
      <c r="E35" s="4">
        <v>-6039</v>
      </c>
      <c r="F35" s="1"/>
      <c r="G35" s="12">
        <v>-7.5444568381529347E-5</v>
      </c>
      <c r="J35" s="16" t="s">
        <v>106</v>
      </c>
      <c r="K35" s="16"/>
      <c r="L35" s="17">
        <v>304388.03999999998</v>
      </c>
      <c r="M35" s="29">
        <f>L35/$L22</f>
        <v>9.6573231774738783E-3</v>
      </c>
      <c r="O35" s="27" t="s">
        <v>141</v>
      </c>
      <c r="P35" s="20"/>
      <c r="Q35" s="20"/>
      <c r="R35" s="20"/>
      <c r="S35" s="20"/>
      <c r="T35" s="31">
        <v>0.6</v>
      </c>
      <c r="U35" s="40">
        <v>6.0000000000000001E-3</v>
      </c>
    </row>
    <row r="36" spans="1:21" x14ac:dyDescent="0.25">
      <c r="A36" s="2" t="s">
        <v>34</v>
      </c>
      <c r="B36" s="3"/>
      <c r="C36" s="3"/>
      <c r="D36" s="3"/>
      <c r="E36" s="4">
        <v>-93907.74</v>
      </c>
      <c r="F36" s="1"/>
      <c r="G36" s="12">
        <v>-1.1731791541620929E-3</v>
      </c>
      <c r="J36" s="16" t="s">
        <v>107</v>
      </c>
      <c r="K36" s="16"/>
      <c r="L36" s="17">
        <v>201802.2</v>
      </c>
      <c r="M36" s="29">
        <f>L36/$L22</f>
        <v>6.4025809401881207E-3</v>
      </c>
      <c r="O36" s="20" t="s">
        <v>112</v>
      </c>
      <c r="P36" s="20"/>
      <c r="Q36" s="20" t="s">
        <v>151</v>
      </c>
      <c r="R36" s="20"/>
      <c r="S36" s="20"/>
      <c r="T36" s="31">
        <v>0.59499999999999997</v>
      </c>
      <c r="U36" s="40">
        <v>5.9500000000000004E-3</v>
      </c>
    </row>
    <row r="37" spans="1:21" x14ac:dyDescent="0.25">
      <c r="A37" s="4" t="s">
        <v>35</v>
      </c>
      <c r="B37" s="3"/>
      <c r="C37" s="3"/>
      <c r="D37" s="3"/>
      <c r="E37" s="4">
        <v>-16281</v>
      </c>
      <c r="F37" s="1"/>
      <c r="G37" s="12">
        <v>-2.0339675738030789E-4</v>
      </c>
      <c r="J37" s="16" t="s">
        <v>108</v>
      </c>
      <c r="K37" s="16"/>
      <c r="L37" s="17">
        <v>298866.15999999997</v>
      </c>
      <c r="M37" s="29">
        <f>L37/$L22</f>
        <v>9.4821304211907161E-3</v>
      </c>
      <c r="O37" s="20" t="s">
        <v>142</v>
      </c>
      <c r="P37" s="20"/>
      <c r="Q37" s="20" t="s">
        <v>150</v>
      </c>
      <c r="R37" s="20"/>
      <c r="S37" s="20"/>
      <c r="T37" s="31">
        <v>0.38500000000000001</v>
      </c>
      <c r="U37" s="40">
        <v>3.8500000000000001E-3</v>
      </c>
    </row>
    <row r="38" spans="1:21" x14ac:dyDescent="0.25">
      <c r="A38" s="4" t="s">
        <v>36</v>
      </c>
      <c r="B38" s="3"/>
      <c r="C38" s="3"/>
      <c r="D38" s="3"/>
      <c r="E38" s="4">
        <v>-27438.06</v>
      </c>
      <c r="F38" s="1"/>
      <c r="G38" s="12">
        <v>-3.4278069116186542E-4</v>
      </c>
      <c r="J38" s="19" t="s">
        <v>109</v>
      </c>
      <c r="K38" s="16"/>
      <c r="L38" s="17">
        <v>553234.17000000004</v>
      </c>
      <c r="M38" s="29">
        <f>L38/$L22</f>
        <v>1.7552467477078022E-2</v>
      </c>
      <c r="O38" s="20" t="s">
        <v>114</v>
      </c>
      <c r="P38" s="20"/>
      <c r="Q38" s="20"/>
      <c r="R38" s="20"/>
      <c r="S38" s="20"/>
      <c r="T38" s="31">
        <v>5.5E-2</v>
      </c>
      <c r="U38" s="40">
        <v>5.5000000000000003E-4</v>
      </c>
    </row>
    <row r="39" spans="1:21" x14ac:dyDescent="0.25">
      <c r="A39" s="2" t="s">
        <v>37</v>
      </c>
      <c r="B39" s="3"/>
      <c r="C39" s="3"/>
      <c r="D39" s="3"/>
      <c r="E39" s="4">
        <v>-1300</v>
      </c>
      <c r="F39" s="1"/>
      <c r="G39" s="12">
        <v>-1.6240758220895538E-5</v>
      </c>
      <c r="J39" s="16" t="s">
        <v>110</v>
      </c>
      <c r="K39" s="16"/>
      <c r="L39" s="16"/>
      <c r="M39" s="29">
        <f>L39/$L38</f>
        <v>0</v>
      </c>
      <c r="O39" s="20" t="s">
        <v>115</v>
      </c>
      <c r="P39" s="20"/>
      <c r="Q39" s="20"/>
      <c r="R39" s="20"/>
      <c r="S39" s="20"/>
      <c r="T39" s="31">
        <v>0.22</v>
      </c>
      <c r="U39" s="40">
        <v>2.2000000000000001E-3</v>
      </c>
    </row>
    <row r="40" spans="1:21" x14ac:dyDescent="0.25">
      <c r="A40" s="4" t="s">
        <v>38</v>
      </c>
      <c r="B40" s="3"/>
      <c r="C40" s="3"/>
      <c r="D40" s="3"/>
      <c r="E40" s="4">
        <v>-2754</v>
      </c>
      <c r="F40" s="1"/>
      <c r="G40" s="12">
        <v>-3.4405421646420239E-5</v>
      </c>
      <c r="J40" s="19" t="s">
        <v>111</v>
      </c>
      <c r="K40" s="16"/>
      <c r="L40" s="17">
        <v>230789.24</v>
      </c>
      <c r="M40" s="29">
        <f>L40/$L22</f>
        <v>7.3222531232290909E-3</v>
      </c>
      <c r="O40" s="20" t="s">
        <v>116</v>
      </c>
      <c r="P40" s="20"/>
      <c r="Q40" s="20"/>
      <c r="R40" s="20"/>
      <c r="S40" s="20"/>
      <c r="T40" s="31">
        <v>0.01</v>
      </c>
      <c r="U40" s="40">
        <v>1E-4</v>
      </c>
    </row>
    <row r="41" spans="1:21" x14ac:dyDescent="0.25">
      <c r="A41" s="4" t="s">
        <v>39</v>
      </c>
      <c r="B41" s="3"/>
      <c r="C41" s="3"/>
      <c r="D41" s="3"/>
      <c r="E41" s="4">
        <v>-12494.97</v>
      </c>
      <c r="F41" s="1"/>
      <c r="G41" s="12">
        <v>-1.5609829749795622E-4</v>
      </c>
      <c r="J41" s="16" t="s">
        <v>112</v>
      </c>
      <c r="K41" s="16"/>
      <c r="L41" s="17">
        <v>298235.19</v>
      </c>
      <c r="M41" s="29">
        <f>L41/$L22</f>
        <v>9.4621116280564962E-3</v>
      </c>
      <c r="O41" s="20" t="s">
        <v>118</v>
      </c>
      <c r="P41" s="20"/>
      <c r="Q41" s="20"/>
      <c r="R41" s="20"/>
      <c r="S41" s="20"/>
      <c r="T41" s="31">
        <v>0.05</v>
      </c>
      <c r="U41" s="40">
        <v>5.0000000000000001E-4</v>
      </c>
    </row>
    <row r="42" spans="1:21" x14ac:dyDescent="0.25">
      <c r="A42" s="4" t="s">
        <v>40</v>
      </c>
      <c r="B42" s="3"/>
      <c r="C42" s="3"/>
      <c r="D42" s="3"/>
      <c r="E42" s="4">
        <v>0</v>
      </c>
      <c r="F42" s="1"/>
      <c r="G42" s="12">
        <v>0</v>
      </c>
      <c r="J42" s="19" t="s">
        <v>113</v>
      </c>
      <c r="K42" s="16"/>
      <c r="L42" s="17">
        <v>152963.16</v>
      </c>
      <c r="M42" s="29">
        <f>L42/$L22</f>
        <v>4.8530641032007871E-3</v>
      </c>
      <c r="O42" s="20" t="s">
        <v>119</v>
      </c>
      <c r="P42" s="20"/>
      <c r="Q42" s="20"/>
      <c r="R42" s="20"/>
      <c r="S42" s="20"/>
      <c r="T42" s="31">
        <v>0.37</v>
      </c>
      <c r="U42" s="40">
        <v>3.7000000000000002E-3</v>
      </c>
    </row>
    <row r="43" spans="1:21" x14ac:dyDescent="0.25">
      <c r="A43" s="4" t="s">
        <v>41</v>
      </c>
      <c r="B43" s="3"/>
      <c r="C43" s="3"/>
      <c r="D43" s="3"/>
      <c r="E43" s="4">
        <v>-16362.83</v>
      </c>
      <c r="F43" s="1"/>
      <c r="G43" s="12">
        <v>-2.0441905064585856E-4</v>
      </c>
      <c r="J43" s="16" t="s">
        <v>114</v>
      </c>
      <c r="K43" s="16"/>
      <c r="L43" s="17">
        <v>18447.740000000002</v>
      </c>
      <c r="M43" s="29">
        <f>L43/$L22</f>
        <v>5.852916792460439E-4</v>
      </c>
      <c r="O43" s="20" t="s">
        <v>120</v>
      </c>
      <c r="P43" s="20"/>
      <c r="Q43" s="20"/>
      <c r="R43" s="20"/>
      <c r="S43" s="20"/>
      <c r="T43" s="31">
        <v>0.22</v>
      </c>
      <c r="U43" s="40">
        <v>2.2000000000000001E-3</v>
      </c>
    </row>
    <row r="44" spans="1:21" x14ac:dyDescent="0.25">
      <c r="A44" s="4" t="s">
        <v>42</v>
      </c>
      <c r="B44" s="3"/>
      <c r="C44" s="3"/>
      <c r="D44" s="3"/>
      <c r="E44" s="4">
        <v>-58030</v>
      </c>
      <c r="F44" s="1"/>
      <c r="G44" s="12">
        <v>-7.2496246119889852E-4</v>
      </c>
      <c r="J44" s="16" t="s">
        <v>115</v>
      </c>
      <c r="K44" s="16"/>
      <c r="L44" s="17">
        <v>109864.03</v>
      </c>
      <c r="M44" s="29">
        <f>L44/$L22</f>
        <v>3.4856574630517199E-3</v>
      </c>
      <c r="O44" s="20" t="s">
        <v>121</v>
      </c>
      <c r="P44" s="20"/>
      <c r="Q44" s="20"/>
      <c r="R44" s="20"/>
      <c r="S44" s="20"/>
      <c r="T44" s="31">
        <v>0.14000000000000001</v>
      </c>
      <c r="U44" s="40">
        <v>1.4E-3</v>
      </c>
    </row>
    <row r="45" spans="1:21" x14ac:dyDescent="0.25">
      <c r="A45" s="4" t="s">
        <v>43</v>
      </c>
      <c r="B45" s="3"/>
      <c r="C45" s="3"/>
      <c r="D45" s="3"/>
      <c r="E45" s="4">
        <v>-11323.52</v>
      </c>
      <c r="F45" s="1"/>
      <c r="G45" s="12">
        <v>-1.4146350040728851E-4</v>
      </c>
      <c r="J45" s="16" t="s">
        <v>116</v>
      </c>
      <c r="K45" s="16"/>
      <c r="L45" s="17">
        <v>4712.67</v>
      </c>
      <c r="M45" s="29">
        <f>L45/$L22</f>
        <v>1.4951894042481375E-4</v>
      </c>
      <c r="O45" s="20" t="s">
        <v>143</v>
      </c>
      <c r="P45" s="20"/>
      <c r="Q45" s="20"/>
      <c r="R45" s="20"/>
      <c r="S45" s="20"/>
      <c r="T45" s="31">
        <v>4</v>
      </c>
      <c r="U45" s="40">
        <v>0.04</v>
      </c>
    </row>
    <row r="46" spans="1:21" x14ac:dyDescent="0.25">
      <c r="A46" s="4" t="s">
        <v>44</v>
      </c>
      <c r="B46" s="3"/>
      <c r="C46" s="3"/>
      <c r="D46" s="3"/>
      <c r="E46" s="4">
        <v>-27266.11</v>
      </c>
      <c r="F46" s="1"/>
      <c r="G46" s="12">
        <v>-3.4063253856487851E-4</v>
      </c>
      <c r="J46" s="19" t="s">
        <v>117</v>
      </c>
      <c r="K46" s="16"/>
      <c r="L46" s="17">
        <v>50180.47</v>
      </c>
      <c r="M46" s="29">
        <f>L46/$L22</f>
        <v>1.5920764034865911E-3</v>
      </c>
      <c r="O46" s="20" t="s">
        <v>124</v>
      </c>
      <c r="T46" s="32">
        <v>0.98</v>
      </c>
      <c r="U46" s="40">
        <v>9.7999999999999997E-3</v>
      </c>
    </row>
    <row r="47" spans="1:21" x14ac:dyDescent="0.25">
      <c r="A47" s="4" t="s">
        <v>45</v>
      </c>
      <c r="B47" s="3"/>
      <c r="C47" s="3"/>
      <c r="D47" s="3"/>
      <c r="E47" s="4">
        <v>-42392.21</v>
      </c>
      <c r="F47" s="1"/>
      <c r="G47" s="12">
        <v>-5.2960125619956155E-4</v>
      </c>
      <c r="J47" s="16" t="s">
        <v>118</v>
      </c>
      <c r="K47" s="16"/>
      <c r="L47" s="17">
        <v>14781.92</v>
      </c>
      <c r="M47" s="29">
        <f>L47/$L22</f>
        <v>4.689861619515822E-4</v>
      </c>
      <c r="O47" s="43" t="s">
        <v>153</v>
      </c>
      <c r="U47" s="40">
        <f>SUM(U20:U46)</f>
        <v>0.30004999999999998</v>
      </c>
    </row>
    <row r="48" spans="1:21" x14ac:dyDescent="0.25">
      <c r="A48" s="4" t="s">
        <v>46</v>
      </c>
      <c r="B48" s="3"/>
      <c r="C48" s="3"/>
      <c r="D48" s="3"/>
      <c r="E48" s="4">
        <v>-13731.95</v>
      </c>
      <c r="F48" s="1"/>
      <c r="G48" s="12">
        <v>-1.7155175373186654E-4</v>
      </c>
      <c r="J48" s="16" t="s">
        <v>119</v>
      </c>
      <c r="K48" s="16"/>
      <c r="L48" s="17">
        <v>168070.03</v>
      </c>
      <c r="M48" s="29">
        <f>L48/$L22</f>
        <v>5.3323599578936481E-3</v>
      </c>
      <c r="O48" s="20"/>
      <c r="P48" s="20"/>
      <c r="Q48" s="20"/>
      <c r="R48" s="20"/>
      <c r="S48" s="20"/>
      <c r="T48" s="42"/>
    </row>
    <row r="49" spans="1:15" x14ac:dyDescent="0.25">
      <c r="A49" s="4" t="s">
        <v>47</v>
      </c>
      <c r="B49" s="3"/>
      <c r="C49" s="3"/>
      <c r="D49" s="3"/>
      <c r="E49" s="4">
        <v>-78599.87</v>
      </c>
      <c r="F49" s="1"/>
      <c r="G49" s="12">
        <v>-9.8193960374140044E-4</v>
      </c>
      <c r="J49" s="16" t="s">
        <v>120</v>
      </c>
      <c r="K49" s="16"/>
      <c r="L49" s="17">
        <v>140575.78</v>
      </c>
      <c r="M49" s="29">
        <f>L49/$L22</f>
        <v>4.460049541977631E-3</v>
      </c>
      <c r="N49" s="20"/>
      <c r="O49" s="24" t="s">
        <v>144</v>
      </c>
    </row>
    <row r="50" spans="1:15" x14ac:dyDescent="0.25">
      <c r="A50" s="4" t="s">
        <v>48</v>
      </c>
      <c r="B50" s="3"/>
      <c r="C50" s="3"/>
      <c r="D50" s="3"/>
      <c r="E50" s="4">
        <v>-9500</v>
      </c>
      <c r="F50" s="1"/>
      <c r="G50" s="12">
        <v>-1.1868246392192893E-4</v>
      </c>
      <c r="J50" s="16" t="s">
        <v>121</v>
      </c>
      <c r="K50" s="16"/>
      <c r="L50" s="17">
        <v>51949.13</v>
      </c>
      <c r="M50" s="29">
        <f>L50/$L22</f>
        <v>1.6481907015748829E-3</v>
      </c>
    </row>
    <row r="51" spans="1:15" x14ac:dyDescent="0.25">
      <c r="A51" s="4" t="s">
        <v>49</v>
      </c>
      <c r="B51" s="3"/>
      <c r="C51" s="3"/>
      <c r="D51" s="3"/>
      <c r="E51" s="4">
        <v>-169783.58</v>
      </c>
      <c r="F51" s="1"/>
      <c r="G51" s="12">
        <v>-2.1210877481985194E-3</v>
      </c>
      <c r="J51" s="16" t="s">
        <v>122</v>
      </c>
      <c r="K51" s="16"/>
      <c r="L51" s="17">
        <v>1557695.1</v>
      </c>
      <c r="M51" s="29">
        <f>L51/$L22</f>
        <v>4.9421012049841027E-2</v>
      </c>
    </row>
    <row r="52" spans="1:15" x14ac:dyDescent="0.25">
      <c r="A52" s="4" t="s">
        <v>50</v>
      </c>
      <c r="B52" s="3"/>
      <c r="C52" s="3"/>
      <c r="D52" s="3"/>
      <c r="E52" s="4">
        <v>-1800</v>
      </c>
      <c r="F52" s="1"/>
      <c r="G52" s="12">
        <v>-2.2487203690470744E-5</v>
      </c>
      <c r="J52" s="19" t="s">
        <v>80</v>
      </c>
      <c r="K52" s="16"/>
      <c r="L52" s="17">
        <v>127122.26</v>
      </c>
      <c r="M52" s="29">
        <f>L52/$L22</f>
        <v>4.0332095435512529E-3</v>
      </c>
      <c r="N52" s="30" t="s">
        <v>123</v>
      </c>
    </row>
    <row r="53" spans="1:15" x14ac:dyDescent="0.25">
      <c r="A53" s="4" t="s">
        <v>51</v>
      </c>
      <c r="B53" s="3"/>
      <c r="C53" s="3"/>
      <c r="D53" s="3"/>
      <c r="E53" s="4">
        <v>-6680</v>
      </c>
      <c r="F53" s="1"/>
      <c r="G53" s="12">
        <v>-8.3452511473524761E-5</v>
      </c>
      <c r="J53" s="19" t="s">
        <v>124</v>
      </c>
      <c r="K53" s="16"/>
      <c r="L53" s="17">
        <v>308866.09000000003</v>
      </c>
      <c r="M53" s="29">
        <f>L53/$L22</f>
        <v>9.7993983262047134E-3</v>
      </c>
    </row>
    <row r="54" spans="1:15" x14ac:dyDescent="0.25">
      <c r="A54" s="4" t="s">
        <v>52</v>
      </c>
      <c r="B54" s="3"/>
      <c r="C54" s="3"/>
      <c r="D54" s="3"/>
      <c r="E54" s="4">
        <v>-23588.5</v>
      </c>
      <c r="F54" s="1"/>
      <c r="G54" s="12">
        <v>-2.9468855791814954E-4</v>
      </c>
    </row>
    <row r="55" spans="1:15" x14ac:dyDescent="0.25">
      <c r="A55" s="4" t="s">
        <v>53</v>
      </c>
      <c r="B55" s="3"/>
      <c r="C55" s="3"/>
      <c r="D55" s="3"/>
      <c r="E55" s="4">
        <v>-2750</v>
      </c>
      <c r="F55" s="1"/>
      <c r="G55" s="12">
        <v>-3.4355450082663636E-5</v>
      </c>
    </row>
    <row r="56" spans="1:15" x14ac:dyDescent="0.25">
      <c r="A56" s="4" t="s">
        <v>54</v>
      </c>
      <c r="B56" s="3"/>
      <c r="C56" s="3"/>
      <c r="D56" s="3"/>
      <c r="E56" s="4">
        <v>-28363.93</v>
      </c>
      <c r="F56" s="1"/>
      <c r="G56" s="12">
        <v>-3.5434748409569661E-4</v>
      </c>
    </row>
    <row r="57" spans="1:15" x14ac:dyDescent="0.25">
      <c r="A57" s="4" t="s">
        <v>55</v>
      </c>
      <c r="B57" s="3"/>
      <c r="C57" s="3"/>
      <c r="D57" s="3"/>
      <c r="E57" s="4">
        <v>0</v>
      </c>
      <c r="F57" s="1"/>
      <c r="G57" s="12">
        <v>0</v>
      </c>
    </row>
    <row r="58" spans="1:15" x14ac:dyDescent="0.25">
      <c r="A58" s="4" t="s">
        <v>56</v>
      </c>
      <c r="B58" s="3"/>
      <c r="C58" s="3"/>
      <c r="D58" s="3"/>
      <c r="E58" s="4">
        <v>-27620</v>
      </c>
      <c r="F58" s="1"/>
      <c r="G58" s="12">
        <v>-3.4505364773933445E-4</v>
      </c>
    </row>
    <row r="59" spans="1:15" x14ac:dyDescent="0.25">
      <c r="A59" s="4" t="s">
        <v>57</v>
      </c>
      <c r="B59" s="3"/>
      <c r="C59" s="3"/>
      <c r="D59" s="3"/>
      <c r="E59" s="4">
        <v>-8750</v>
      </c>
      <c r="F59" s="1"/>
      <c r="G59" s="12">
        <v>-1.0931279571756612E-4</v>
      </c>
    </row>
    <row r="60" spans="1:15" x14ac:dyDescent="0.25">
      <c r="A60" s="4" t="s">
        <v>58</v>
      </c>
      <c r="B60" s="3"/>
      <c r="C60" s="3"/>
      <c r="D60" s="3"/>
      <c r="E60" s="4">
        <v>-1100</v>
      </c>
      <c r="F60" s="1"/>
      <c r="G60" s="12">
        <v>-1.3742180033065455E-5</v>
      </c>
    </row>
    <row r="61" spans="1:15" x14ac:dyDescent="0.25">
      <c r="A61" s="4" t="s">
        <v>59</v>
      </c>
      <c r="B61" s="3"/>
      <c r="C61" s="3"/>
      <c r="D61" s="3"/>
      <c r="E61" s="4">
        <v>-69079.789999999994</v>
      </c>
      <c r="F61" s="1"/>
      <c r="G61" s="12">
        <v>-8.6300628256941322E-4</v>
      </c>
    </row>
    <row r="62" spans="1:15" x14ac:dyDescent="0.25">
      <c r="A62" s="4" t="s">
        <v>60</v>
      </c>
      <c r="B62" s="3"/>
      <c r="C62" s="3"/>
      <c r="D62" s="3"/>
      <c r="E62" s="4">
        <v>-8616.66</v>
      </c>
      <c r="F62" s="1"/>
      <c r="G62" s="12">
        <v>-1.076469936397398E-4</v>
      </c>
    </row>
    <row r="63" spans="1:15" x14ac:dyDescent="0.25">
      <c r="A63" s="4" t="s">
        <v>61</v>
      </c>
      <c r="B63" s="3"/>
      <c r="C63" s="3"/>
      <c r="D63" s="3"/>
      <c r="E63" s="4">
        <v>-166887.06</v>
      </c>
      <c r="F63" s="1"/>
      <c r="G63" s="12">
        <v>-2.0849018397354514E-3</v>
      </c>
    </row>
    <row r="64" spans="1:15" x14ac:dyDescent="0.25">
      <c r="A64" s="4" t="s">
        <v>62</v>
      </c>
      <c r="B64" s="3"/>
      <c r="C64" s="3"/>
      <c r="D64" s="3"/>
      <c r="E64" s="4">
        <v>-2219.75</v>
      </c>
      <c r="F64" s="1"/>
      <c r="G64" s="12">
        <v>-2.773109466217913E-5</v>
      </c>
    </row>
    <row r="65" spans="1:7" x14ac:dyDescent="0.25">
      <c r="A65" s="2" t="s">
        <v>63</v>
      </c>
      <c r="B65" s="3"/>
      <c r="C65" s="3"/>
      <c r="D65" s="3"/>
      <c r="E65" s="4">
        <v>0</v>
      </c>
      <c r="F65" s="1"/>
      <c r="G65" s="12">
        <v>0</v>
      </c>
    </row>
    <row r="66" spans="1:7" x14ac:dyDescent="0.25">
      <c r="A66" s="4" t="s">
        <v>64</v>
      </c>
      <c r="B66" s="3"/>
      <c r="C66" s="3"/>
      <c r="D66" s="3"/>
      <c r="E66" s="4">
        <v>-2446455.63</v>
      </c>
      <c r="F66" s="1"/>
      <c r="G66" s="12">
        <v>-3.0563303373060517E-2</v>
      </c>
    </row>
    <row r="67" spans="1:7" x14ac:dyDescent="0.25">
      <c r="A67" s="4" t="s">
        <v>65</v>
      </c>
      <c r="B67" s="3"/>
      <c r="C67" s="3"/>
      <c r="D67" s="3"/>
      <c r="E67" s="4">
        <v>-12425</v>
      </c>
      <c r="F67" s="1"/>
      <c r="G67" s="12">
        <v>-1.5522416991894388E-4</v>
      </c>
    </row>
    <row r="68" spans="1:7" x14ac:dyDescent="0.25">
      <c r="A68" s="4" t="s">
        <v>66</v>
      </c>
      <c r="B68" s="3"/>
      <c r="C68" s="3"/>
      <c r="D68" s="3"/>
      <c r="E68" s="4">
        <v>-550</v>
      </c>
      <c r="F68" s="1"/>
      <c r="G68" s="12">
        <v>-6.8710900165327273E-6</v>
      </c>
    </row>
    <row r="69" spans="1:7" x14ac:dyDescent="0.25">
      <c r="A69" s="4" t="s">
        <v>67</v>
      </c>
      <c r="B69" s="3"/>
      <c r="C69" s="3"/>
      <c r="D69" s="3"/>
      <c r="E69" s="4">
        <v>-30664.27</v>
      </c>
      <c r="F69" s="1"/>
      <c r="G69" s="12">
        <v>-3.8308538083866184E-4</v>
      </c>
    </row>
    <row r="70" spans="1:7" x14ac:dyDescent="0.25">
      <c r="A70" s="4" t="s">
        <v>68</v>
      </c>
      <c r="B70" s="3"/>
      <c r="C70" s="3"/>
      <c r="D70" s="3"/>
      <c r="E70" s="4">
        <v>-192000</v>
      </c>
      <c r="F70" s="1"/>
      <c r="G70" s="12">
        <v>-2.3986350603168796E-3</v>
      </c>
    </row>
    <row r="71" spans="1:7" x14ac:dyDescent="0.25">
      <c r="A71" s="4" t="s">
        <v>69</v>
      </c>
      <c r="B71" s="3"/>
      <c r="C71" s="3"/>
      <c r="D71" s="3"/>
      <c r="E71" s="4">
        <v>-14961.6</v>
      </c>
      <c r="F71" s="1"/>
      <c r="G71" s="12">
        <v>-1.8691363707519284E-4</v>
      </c>
    </row>
    <row r="72" spans="1:7" x14ac:dyDescent="0.25">
      <c r="A72" s="2" t="s">
        <v>70</v>
      </c>
      <c r="B72" s="3"/>
      <c r="C72" s="3"/>
      <c r="D72" s="3"/>
      <c r="E72" s="4">
        <v>-65.790000000000006</v>
      </c>
      <c r="F72" s="1"/>
      <c r="G72" s="12">
        <v>-8.2190729488670576E-7</v>
      </c>
    </row>
    <row r="73" spans="1:7" x14ac:dyDescent="0.25">
      <c r="A73" s="4" t="s">
        <v>71</v>
      </c>
      <c r="B73" s="3"/>
      <c r="C73" s="3"/>
      <c r="D73" s="3"/>
      <c r="E73" s="4">
        <v>-60131</v>
      </c>
      <c r="F73" s="1"/>
      <c r="G73" s="12">
        <v>-7.5121002506205355E-4</v>
      </c>
    </row>
    <row r="74" spans="1:7" x14ac:dyDescent="0.25">
      <c r="A74" s="4" t="s">
        <v>72</v>
      </c>
      <c r="B74" s="3"/>
      <c r="C74" s="3"/>
      <c r="D74" s="3"/>
      <c r="E74" s="4">
        <v>-96003</v>
      </c>
      <c r="F74" s="1"/>
      <c r="G74" s="12">
        <v>-1.1993550088312572E-3</v>
      </c>
    </row>
    <row r="75" spans="1:7" x14ac:dyDescent="0.25">
      <c r="A75" s="4" t="s">
        <v>73</v>
      </c>
      <c r="B75" s="3"/>
      <c r="C75" s="3"/>
      <c r="D75" s="3"/>
      <c r="E75" s="4">
        <v>0</v>
      </c>
      <c r="F75" s="1"/>
      <c r="G75" s="12">
        <v>0</v>
      </c>
    </row>
    <row r="76" spans="1:7" x14ac:dyDescent="0.25">
      <c r="A76" s="4" t="s">
        <v>74</v>
      </c>
      <c r="B76" s="3"/>
      <c r="C76" s="3"/>
      <c r="D76" s="3"/>
      <c r="E76" s="4">
        <v>-15726</v>
      </c>
      <c r="F76" s="1"/>
      <c r="G76" s="12">
        <v>-1.964632029090794E-4</v>
      </c>
    </row>
    <row r="77" spans="1:7" x14ac:dyDescent="0.25">
      <c r="A77" s="4" t="s">
        <v>75</v>
      </c>
      <c r="B77" s="3"/>
      <c r="C77" s="3"/>
      <c r="D77" s="3"/>
      <c r="E77" s="4">
        <v>-9731.75</v>
      </c>
      <c r="F77" s="1"/>
      <c r="G77" s="12">
        <v>-1.2157769139707703E-4</v>
      </c>
    </row>
    <row r="78" spans="1:7" x14ac:dyDescent="0.25">
      <c r="A78" s="4" t="s">
        <v>76</v>
      </c>
      <c r="B78" s="3"/>
      <c r="C78" s="3"/>
      <c r="D78" s="3"/>
      <c r="E78" s="4">
        <v>-353143.57</v>
      </c>
      <c r="F78" s="1"/>
      <c r="G78" s="12">
        <v>-4.4117841058722296E-3</v>
      </c>
    </row>
    <row r="79" spans="1:7" x14ac:dyDescent="0.25">
      <c r="A79" s="4" t="s">
        <v>77</v>
      </c>
      <c r="B79" s="3"/>
      <c r="C79" s="3"/>
      <c r="D79" s="3"/>
      <c r="E79" s="4">
        <v>-22303.5</v>
      </c>
      <c r="F79" s="1"/>
      <c r="G79" s="12">
        <v>-2.7863519306134122E-4</v>
      </c>
    </row>
    <row r="80" spans="1:7" x14ac:dyDescent="0.25">
      <c r="A80" s="4" t="s">
        <v>78</v>
      </c>
      <c r="B80" s="3"/>
      <c r="C80" s="3"/>
      <c r="D80" s="3"/>
      <c r="E80" s="4">
        <v>0</v>
      </c>
      <c r="F80" s="1"/>
      <c r="G80" s="12">
        <v>0</v>
      </c>
    </row>
    <row r="81" spans="1:7" x14ac:dyDescent="0.25">
      <c r="A81" s="4" t="s">
        <v>79</v>
      </c>
      <c r="B81" s="3"/>
      <c r="C81" s="3"/>
      <c r="D81" s="3"/>
      <c r="E81" s="4">
        <v>0</v>
      </c>
      <c r="F81" s="1"/>
      <c r="G81" s="12">
        <v>0</v>
      </c>
    </row>
    <row r="82" spans="1:7" x14ac:dyDescent="0.25">
      <c r="A82" s="4" t="s">
        <v>80</v>
      </c>
      <c r="B82" s="3"/>
      <c r="C82" s="3"/>
      <c r="D82" s="3"/>
      <c r="E82" s="4">
        <v>-30972.86</v>
      </c>
      <c r="F82" s="1"/>
      <c r="G82" s="12">
        <v>-3.8694056205357426E-4</v>
      </c>
    </row>
    <row r="83" spans="1:7" x14ac:dyDescent="0.25">
      <c r="A83" s="4" t="s">
        <v>81</v>
      </c>
      <c r="B83" s="3"/>
      <c r="C83" s="3"/>
      <c r="D83" s="3"/>
      <c r="E83" s="4">
        <v>-12213.26</v>
      </c>
      <c r="F83" s="1"/>
      <c r="G83" s="12">
        <v>-1.5257892519148817E-4</v>
      </c>
    </row>
    <row r="84" spans="1:7" x14ac:dyDescent="0.25">
      <c r="A84" s="4" t="s">
        <v>82</v>
      </c>
      <c r="B84" s="3"/>
      <c r="C84" s="3"/>
      <c r="D84" s="3"/>
      <c r="E84" s="4">
        <v>-338176.68</v>
      </c>
      <c r="F84" s="1"/>
      <c r="G84" s="12">
        <v>-4.2248043814039687E-3</v>
      </c>
    </row>
    <row r="85" spans="1:7" x14ac:dyDescent="0.25">
      <c r="A85" s="4" t="s">
        <v>83</v>
      </c>
      <c r="B85" s="3"/>
      <c r="C85" s="3"/>
      <c r="D85" s="3"/>
      <c r="E85" s="4">
        <v>-37139</v>
      </c>
      <c r="F85" s="1"/>
      <c r="G85" s="12">
        <v>-4.6397347658910722E-4</v>
      </c>
    </row>
    <row r="86" spans="1:7" x14ac:dyDescent="0.25">
      <c r="A86" s="2" t="s">
        <v>84</v>
      </c>
      <c r="B86" s="3"/>
      <c r="C86" s="3"/>
      <c r="D86" s="3"/>
      <c r="E86" s="4">
        <v>0</v>
      </c>
      <c r="F86" s="1"/>
      <c r="G86" s="12">
        <v>0</v>
      </c>
    </row>
    <row r="87" spans="1:7" x14ac:dyDescent="0.25">
      <c r="A87" s="4" t="s">
        <v>85</v>
      </c>
      <c r="B87" s="3"/>
      <c r="C87" s="3"/>
      <c r="D87" s="3"/>
      <c r="E87" s="4">
        <v>3852</v>
      </c>
      <c r="F87" s="1"/>
      <c r="G87" s="12">
        <v>4.8122615897607394E-5</v>
      </c>
    </row>
    <row r="88" spans="1:7" x14ac:dyDescent="0.25">
      <c r="A88" s="4" t="s">
        <v>86</v>
      </c>
      <c r="B88" s="3"/>
      <c r="C88" s="3"/>
      <c r="D88" s="3"/>
      <c r="E88" s="4">
        <v>-255575.1</v>
      </c>
      <c r="F88" s="1"/>
      <c r="G88" s="12">
        <v>-3.1928718510624609E-3</v>
      </c>
    </row>
    <row r="89" spans="1:7" x14ac:dyDescent="0.25">
      <c r="A89" s="4" t="s">
        <v>87</v>
      </c>
      <c r="B89" s="3"/>
      <c r="C89" s="3"/>
      <c r="D89" s="3"/>
      <c r="E89" s="4">
        <v>-198338.78</v>
      </c>
      <c r="F89" s="1"/>
      <c r="G89" s="12">
        <v>-2.4778247475441472E-3</v>
      </c>
    </row>
    <row r="90" spans="1:7" x14ac:dyDescent="0.25">
      <c r="A90" s="4" t="s">
        <v>88</v>
      </c>
      <c r="B90" s="3"/>
      <c r="C90" s="3"/>
      <c r="D90" s="3"/>
      <c r="E90" s="4">
        <v>164893.47</v>
      </c>
      <c r="F90" s="1"/>
      <c r="G90" s="12">
        <v>2.0599961372880704E-3</v>
      </c>
    </row>
    <row r="91" spans="1:7" x14ac:dyDescent="0.25">
      <c r="A91" s="4" t="s">
        <v>89</v>
      </c>
      <c r="B91" s="3"/>
      <c r="C91" s="3"/>
      <c r="D91" s="3"/>
      <c r="E91" s="4">
        <v>-8051.65</v>
      </c>
      <c r="F91" s="1"/>
      <c r="G91" s="12">
        <v>-1.0058838533021043E-4</v>
      </c>
    </row>
    <row r="92" spans="1:7" ht="15.75" x14ac:dyDescent="0.25">
      <c r="A92" s="7" t="s">
        <v>90</v>
      </c>
      <c r="B92" s="5"/>
      <c r="C92" s="5"/>
      <c r="D92" s="5"/>
      <c r="E92" s="8">
        <v>-16499038.239999995</v>
      </c>
      <c r="F92" s="1"/>
      <c r="G92" s="12">
        <v>-0.20612068533319211</v>
      </c>
    </row>
    <row r="93" spans="1:7" x14ac:dyDescent="0.25">
      <c r="A93" s="1"/>
      <c r="B93" s="1"/>
      <c r="C93" s="1"/>
      <c r="D93" s="1"/>
      <c r="E93" s="1"/>
      <c r="F93" s="1"/>
      <c r="G93" s="12" t="s">
        <v>91</v>
      </c>
    </row>
    <row r="94" spans="1:7" x14ac:dyDescent="0.25">
      <c r="A94" s="1"/>
      <c r="B94" s="1"/>
      <c r="C94" s="1"/>
      <c r="D94" s="1"/>
      <c r="E94" s="1"/>
      <c r="F94" s="1"/>
      <c r="G94" s="12" t="s">
        <v>91</v>
      </c>
    </row>
    <row r="95" spans="1:7" ht="15.75" x14ac:dyDescent="0.25">
      <c r="A95" s="9" t="s">
        <v>92</v>
      </c>
      <c r="B95" s="1"/>
      <c r="C95" s="1"/>
      <c r="D95" s="1"/>
      <c r="E95" s="13">
        <v>63546485.640000001</v>
      </c>
      <c r="F95" s="1"/>
      <c r="G95" s="12">
        <v>0.79387931466680783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abSelected="1" workbookViewId="0">
      <selection sqref="A1:H49"/>
    </sheetView>
  </sheetViews>
  <sheetFormatPr defaultRowHeight="15" x14ac:dyDescent="0.25"/>
  <cols>
    <col min="2" max="2" width="16.140625" customWidth="1"/>
    <col min="3" max="3" width="11.85546875" customWidth="1"/>
    <col min="6" max="6" width="12.28515625" customWidth="1"/>
    <col min="7" max="7" width="0" hidden="1" customWidth="1"/>
    <col min="8" max="8" width="9.140625" style="29"/>
  </cols>
  <sheetData>
    <row r="1" spans="1:8" ht="18" x14ac:dyDescent="0.25">
      <c r="A1" s="23" t="s">
        <v>125</v>
      </c>
      <c r="B1" s="20"/>
      <c r="C1" s="20"/>
      <c r="D1" s="20"/>
      <c r="E1" s="20"/>
      <c r="F1" s="20"/>
      <c r="G1" s="31"/>
    </row>
    <row r="2" spans="1:8" x14ac:dyDescent="0.25">
      <c r="G2" s="32"/>
    </row>
    <row r="3" spans="1:8" x14ac:dyDescent="0.25">
      <c r="A3" s="24" t="s">
        <v>93</v>
      </c>
      <c r="B3" s="20"/>
      <c r="C3" s="20"/>
      <c r="D3" s="20"/>
      <c r="E3" s="20"/>
      <c r="G3" s="24" t="s">
        <v>126</v>
      </c>
      <c r="H3" s="44"/>
    </row>
    <row r="4" spans="1:8" x14ac:dyDescent="0.25">
      <c r="A4" s="20"/>
      <c r="B4" s="20" t="s">
        <v>127</v>
      </c>
      <c r="C4" s="26" t="s">
        <v>154</v>
      </c>
      <c r="D4" s="20"/>
      <c r="E4" s="20"/>
      <c r="F4" s="20"/>
      <c r="G4" s="33">
        <v>0.84599999999999997</v>
      </c>
      <c r="H4" s="29">
        <f>G4/G17</f>
        <v>0.85818808766158361</v>
      </c>
    </row>
    <row r="5" spans="1:8" x14ac:dyDescent="0.25">
      <c r="A5" s="20"/>
      <c r="B5" s="27" t="s">
        <v>145</v>
      </c>
      <c r="C5" s="20"/>
      <c r="D5" s="20"/>
      <c r="E5" s="20"/>
      <c r="F5" s="20"/>
      <c r="G5" s="33">
        <v>1.8E-3</v>
      </c>
      <c r="H5" s="29">
        <f>G5/G17</f>
        <v>1.8259321014076246E-3</v>
      </c>
    </row>
    <row r="6" spans="1:8" x14ac:dyDescent="0.25">
      <c r="A6" s="20"/>
      <c r="B6" s="20" t="s">
        <v>129</v>
      </c>
      <c r="C6" s="20"/>
      <c r="D6" s="20"/>
      <c r="E6" s="20"/>
      <c r="F6" s="20"/>
      <c r="G6" s="33">
        <v>2.46E-2</v>
      </c>
      <c r="H6" s="29">
        <f>G6/G17</f>
        <v>2.4954405385904203E-2</v>
      </c>
    </row>
    <row r="7" spans="1:8" x14ac:dyDescent="0.25">
      <c r="A7" s="20"/>
      <c r="B7" s="20" t="s">
        <v>130</v>
      </c>
      <c r="C7" s="20"/>
      <c r="D7" s="20"/>
      <c r="E7" s="20"/>
      <c r="F7" s="20"/>
      <c r="G7" s="31">
        <v>1.6999999999999999E-3</v>
      </c>
      <c r="H7" s="29">
        <f>G7/G17</f>
        <v>1.724491429107201E-3</v>
      </c>
    </row>
    <row r="8" spans="1:8" x14ac:dyDescent="0.25">
      <c r="A8" s="20"/>
      <c r="B8" s="25" t="s">
        <v>131</v>
      </c>
      <c r="C8" s="20"/>
      <c r="D8" s="20"/>
      <c r="E8" s="20"/>
      <c r="F8" s="20"/>
      <c r="G8" s="34" t="s">
        <v>91</v>
      </c>
      <c r="H8" s="29" t="s">
        <v>91</v>
      </c>
    </row>
    <row r="9" spans="1:8" x14ac:dyDescent="0.25">
      <c r="A9" s="20"/>
      <c r="B9" s="20" t="s">
        <v>132</v>
      </c>
      <c r="C9" s="20"/>
      <c r="D9" s="20"/>
      <c r="E9" s="20"/>
      <c r="F9" s="20"/>
      <c r="G9" s="33">
        <v>6.2300000000000001E-2</v>
      </c>
      <c r="H9" s="29">
        <f>G9/G17</f>
        <v>6.3197538843163897E-2</v>
      </c>
    </row>
    <row r="10" spans="1:8" x14ac:dyDescent="0.25">
      <c r="A10" s="20"/>
      <c r="B10" s="21" t="s">
        <v>133</v>
      </c>
      <c r="C10" s="20"/>
      <c r="D10" s="20"/>
      <c r="E10" s="20"/>
      <c r="F10" s="20"/>
      <c r="G10" s="33">
        <v>1.12E-2</v>
      </c>
      <c r="H10" s="29">
        <f>G10/G17</f>
        <v>1.1361355297647441E-2</v>
      </c>
    </row>
    <row r="11" spans="1:8" x14ac:dyDescent="0.25">
      <c r="A11" s="20"/>
      <c r="B11" s="20" t="s">
        <v>134</v>
      </c>
      <c r="C11" s="20"/>
      <c r="D11" s="20"/>
      <c r="E11" s="20"/>
      <c r="F11" s="20"/>
      <c r="G11" s="33">
        <v>3.8E-3</v>
      </c>
      <c r="H11" s="29">
        <f>G11/G17</f>
        <v>3.8547455474160965E-3</v>
      </c>
    </row>
    <row r="12" spans="1:8" x14ac:dyDescent="0.25">
      <c r="A12" s="20"/>
      <c r="B12" s="20" t="s">
        <v>135</v>
      </c>
      <c r="C12" s="20"/>
      <c r="D12" s="20"/>
      <c r="E12" s="20"/>
      <c r="F12" s="20"/>
      <c r="G12" s="33">
        <v>8.0999999999999996E-3</v>
      </c>
      <c r="H12" s="29">
        <f>G12/G17</f>
        <v>8.2166944563343107E-3</v>
      </c>
    </row>
    <row r="13" spans="1:8" x14ac:dyDescent="0.25">
      <c r="A13" s="20"/>
      <c r="B13" s="20" t="s">
        <v>136</v>
      </c>
      <c r="C13" s="20"/>
      <c r="D13" s="20"/>
      <c r="E13" s="20"/>
      <c r="F13" s="20"/>
      <c r="G13" s="33">
        <v>4.4000000000000003E-3</v>
      </c>
      <c r="H13" s="29">
        <f>G13/G17</f>
        <v>4.4633895812186382E-3</v>
      </c>
    </row>
    <row r="14" spans="1:8" x14ac:dyDescent="0.25">
      <c r="A14" s="20"/>
      <c r="B14" s="22"/>
      <c r="D14" s="20"/>
      <c r="E14" s="20"/>
      <c r="F14" s="20"/>
      <c r="G14" s="31"/>
      <c r="H14" s="29" t="s">
        <v>91</v>
      </c>
    </row>
    <row r="15" spans="1:8" x14ac:dyDescent="0.25">
      <c r="A15" s="20"/>
      <c r="B15" s="20" t="s">
        <v>95</v>
      </c>
      <c r="C15" s="26" t="s">
        <v>91</v>
      </c>
      <c r="D15" s="20"/>
      <c r="E15" s="20"/>
      <c r="F15" s="20"/>
      <c r="G15" s="34">
        <v>1.8200000000000001E-2</v>
      </c>
      <c r="H15" s="45">
        <f>G15/G17</f>
        <v>1.8462202358677095E-2</v>
      </c>
    </row>
    <row r="16" spans="1:8" x14ac:dyDescent="0.25">
      <c r="A16" s="20"/>
      <c r="B16" s="20" t="s">
        <v>96</v>
      </c>
      <c r="C16" s="26" t="s">
        <v>137</v>
      </c>
      <c r="D16" s="20"/>
      <c r="E16" s="20"/>
      <c r="F16" s="20"/>
      <c r="G16" s="33">
        <v>3.6978829620042523E-3</v>
      </c>
      <c r="H16" s="29">
        <f>G16/G17</f>
        <v>3.7511573375399311E-3</v>
      </c>
    </row>
    <row r="17" spans="1:8" ht="15.75" thickBot="1" x14ac:dyDescent="0.3">
      <c r="A17" s="20"/>
      <c r="B17" s="24" t="s">
        <v>138</v>
      </c>
      <c r="C17" s="20"/>
      <c r="D17" s="20"/>
      <c r="E17" s="20"/>
      <c r="F17" s="20"/>
      <c r="G17" s="35">
        <f>SUM(G4:G16)</f>
        <v>0.98579788296200421</v>
      </c>
      <c r="H17" s="29">
        <f>SUM(H4:H16)</f>
        <v>1</v>
      </c>
    </row>
    <row r="18" spans="1:8" ht="15.75" thickTop="1" x14ac:dyDescent="0.25">
      <c r="A18" s="28" t="s">
        <v>139</v>
      </c>
      <c r="B18" s="24"/>
      <c r="C18" s="20"/>
      <c r="D18" s="20"/>
      <c r="E18" s="20"/>
      <c r="F18" s="28" t="s">
        <v>126</v>
      </c>
      <c r="G18" s="31"/>
    </row>
    <row r="19" spans="1:8" x14ac:dyDescent="0.25">
      <c r="A19" s="20"/>
      <c r="B19" s="20"/>
      <c r="C19" s="20"/>
      <c r="D19" s="20"/>
      <c r="E19" s="20"/>
      <c r="F19" s="20"/>
      <c r="G19" s="31"/>
    </row>
    <row r="20" spans="1:8" x14ac:dyDescent="0.25">
      <c r="A20" s="20"/>
      <c r="B20" s="20" t="s">
        <v>97</v>
      </c>
      <c r="C20" s="20"/>
      <c r="D20" s="20"/>
      <c r="E20" s="20"/>
      <c r="F20" s="20"/>
      <c r="G20" s="31">
        <v>2.5350000000000001</v>
      </c>
      <c r="H20" s="29">
        <v>2.5000000000000001E-2</v>
      </c>
    </row>
    <row r="21" spans="1:8" x14ac:dyDescent="0.25">
      <c r="A21" s="20"/>
      <c r="B21" s="20" t="s">
        <v>98</v>
      </c>
      <c r="D21" s="20"/>
      <c r="E21" s="20"/>
      <c r="F21" s="20"/>
      <c r="G21" s="31">
        <v>1.1399999999999999</v>
      </c>
      <c r="H21" s="29">
        <v>1.14E-2</v>
      </c>
    </row>
    <row r="22" spans="1:8" ht="102" x14ac:dyDescent="0.25">
      <c r="A22" s="20"/>
      <c r="B22" s="39" t="s">
        <v>140</v>
      </c>
      <c r="C22" s="46" t="s">
        <v>155</v>
      </c>
      <c r="D22" s="38"/>
      <c r="E22" s="38"/>
      <c r="F22" s="38"/>
      <c r="G22" s="31">
        <v>0.23</v>
      </c>
      <c r="H22" s="29">
        <v>2.3E-3</v>
      </c>
    </row>
    <row r="23" spans="1:8" x14ac:dyDescent="0.25">
      <c r="A23" s="20"/>
      <c r="B23" s="20" t="s">
        <v>100</v>
      </c>
      <c r="C23" s="20"/>
      <c r="D23" s="20"/>
      <c r="E23" s="20"/>
      <c r="F23" s="20"/>
      <c r="G23" s="31">
        <v>0.65</v>
      </c>
      <c r="H23" s="29">
        <v>6.4999999999999997E-3</v>
      </c>
    </row>
    <row r="24" spans="1:8" x14ac:dyDescent="0.25">
      <c r="A24" s="20"/>
      <c r="B24" s="20" t="s">
        <v>11</v>
      </c>
      <c r="C24" s="20"/>
      <c r="D24" s="20"/>
      <c r="E24" s="20"/>
      <c r="F24" s="20"/>
      <c r="G24" s="31">
        <v>0.04</v>
      </c>
      <c r="H24" s="29">
        <v>4.0000000000000002E-4</v>
      </c>
    </row>
    <row r="25" spans="1:8" x14ac:dyDescent="0.25">
      <c r="A25" s="20"/>
      <c r="B25" s="20" t="s">
        <v>101</v>
      </c>
      <c r="C25" s="20"/>
      <c r="D25" s="20"/>
      <c r="E25" s="20"/>
      <c r="F25" s="20"/>
      <c r="G25" s="31">
        <v>0.3</v>
      </c>
      <c r="H25" s="29">
        <v>3.0000000000000001E-3</v>
      </c>
    </row>
    <row r="26" spans="1:8" x14ac:dyDescent="0.25">
      <c r="A26" s="20"/>
      <c r="B26" s="20" t="s">
        <v>102</v>
      </c>
      <c r="C26" s="26"/>
      <c r="D26" s="20"/>
      <c r="E26" s="20"/>
      <c r="F26" s="20"/>
      <c r="G26" s="31">
        <v>3.26</v>
      </c>
      <c r="H26" s="29">
        <v>3.2599999999999997E-2</v>
      </c>
    </row>
    <row r="27" spans="1:8" x14ac:dyDescent="0.25">
      <c r="A27" s="20"/>
      <c r="B27" s="20" t="s">
        <v>149</v>
      </c>
      <c r="C27" s="20"/>
      <c r="D27" s="20"/>
      <c r="E27" s="20"/>
      <c r="F27" s="20"/>
      <c r="G27" s="31">
        <v>1.02</v>
      </c>
      <c r="H27" s="29">
        <v>1.0200000000000001E-2</v>
      </c>
    </row>
    <row r="28" spans="1:8" x14ac:dyDescent="0.25">
      <c r="A28" s="20"/>
      <c r="B28" s="25" t="s">
        <v>103</v>
      </c>
      <c r="C28" s="20"/>
      <c r="D28" s="20"/>
      <c r="E28" s="20"/>
      <c r="F28" s="20"/>
      <c r="G28" s="31"/>
    </row>
    <row r="29" spans="1:8" x14ac:dyDescent="0.25">
      <c r="A29" s="20"/>
      <c r="B29" s="20" t="s">
        <v>104</v>
      </c>
      <c r="C29" s="20"/>
      <c r="D29" s="20"/>
      <c r="E29" s="20"/>
      <c r="F29" s="20"/>
      <c r="G29" s="31">
        <v>6.23</v>
      </c>
      <c r="H29" s="29">
        <v>6.2300000000000001E-2</v>
      </c>
    </row>
    <row r="30" spans="1:8" x14ac:dyDescent="0.25">
      <c r="A30" s="20"/>
      <c r="B30" s="20" t="s">
        <v>105</v>
      </c>
      <c r="C30" s="20"/>
      <c r="D30" s="20"/>
      <c r="E30" s="20"/>
      <c r="F30" s="20"/>
      <c r="G30" s="36">
        <v>4.87</v>
      </c>
      <c r="H30" s="29">
        <v>4.87E-2</v>
      </c>
    </row>
    <row r="31" spans="1:8" x14ac:dyDescent="0.25">
      <c r="A31" s="20"/>
      <c r="B31" s="20" t="s">
        <v>106</v>
      </c>
      <c r="C31" s="20"/>
      <c r="D31" s="20"/>
      <c r="E31" s="20"/>
      <c r="F31" s="20"/>
      <c r="G31" s="31">
        <v>0.95</v>
      </c>
      <c r="H31" s="29">
        <v>9.4999999999999998E-3</v>
      </c>
    </row>
    <row r="32" spans="1:8" x14ac:dyDescent="0.25">
      <c r="A32" s="20"/>
      <c r="B32" s="20" t="s">
        <v>107</v>
      </c>
      <c r="C32" s="20"/>
      <c r="D32" s="20"/>
      <c r="E32" s="20"/>
      <c r="F32" s="20"/>
      <c r="G32" s="31">
        <v>0.54</v>
      </c>
      <c r="H32" s="29">
        <v>5.4000000000000003E-3</v>
      </c>
    </row>
    <row r="33" spans="2:8" x14ac:dyDescent="0.25">
      <c r="B33" s="20" t="s">
        <v>108</v>
      </c>
      <c r="C33" s="20"/>
      <c r="D33" s="20"/>
      <c r="E33" s="20"/>
      <c r="F33" s="20"/>
      <c r="G33" s="31">
        <v>0.65</v>
      </c>
      <c r="H33" s="29">
        <v>6.4999999999999997E-3</v>
      </c>
    </row>
    <row r="34" spans="2:8" x14ac:dyDescent="0.25">
      <c r="B34" s="25" t="s">
        <v>110</v>
      </c>
      <c r="C34" s="20"/>
      <c r="D34" s="20"/>
      <c r="E34" s="20"/>
      <c r="F34" s="20"/>
      <c r="G34" s="31"/>
    </row>
    <row r="35" spans="2:8" x14ac:dyDescent="0.25">
      <c r="B35" s="27" t="s">
        <v>141</v>
      </c>
      <c r="C35" s="20"/>
      <c r="D35" s="20"/>
      <c r="E35" s="20"/>
      <c r="F35" s="20"/>
      <c r="G35" s="31">
        <v>0.6</v>
      </c>
      <c r="H35" s="29">
        <v>6.0000000000000001E-3</v>
      </c>
    </row>
    <row r="36" spans="2:8" x14ac:dyDescent="0.25">
      <c r="B36" s="20" t="s">
        <v>112</v>
      </c>
      <c r="C36" s="20"/>
      <c r="D36" s="20" t="s">
        <v>151</v>
      </c>
      <c r="E36" s="20"/>
      <c r="F36" s="20"/>
      <c r="G36" s="31">
        <v>0.59499999999999997</v>
      </c>
      <c r="H36" s="29">
        <v>5.9500000000000004E-3</v>
      </c>
    </row>
    <row r="37" spans="2:8" x14ac:dyDescent="0.25">
      <c r="B37" s="20" t="s">
        <v>142</v>
      </c>
      <c r="C37" s="20"/>
      <c r="D37" s="20" t="s">
        <v>150</v>
      </c>
      <c r="E37" s="20"/>
      <c r="F37" s="20"/>
      <c r="G37" s="31">
        <v>0.38500000000000001</v>
      </c>
      <c r="H37" s="29">
        <v>3.8500000000000001E-3</v>
      </c>
    </row>
    <row r="38" spans="2:8" x14ac:dyDescent="0.25">
      <c r="B38" s="20" t="s">
        <v>114</v>
      </c>
      <c r="C38" s="20"/>
      <c r="D38" s="20"/>
      <c r="E38" s="20"/>
      <c r="F38" s="20"/>
      <c r="G38" s="31">
        <v>5.5E-2</v>
      </c>
      <c r="H38" s="29">
        <v>5.5000000000000003E-4</v>
      </c>
    </row>
    <row r="39" spans="2:8" x14ac:dyDescent="0.25">
      <c r="B39" s="20" t="s">
        <v>115</v>
      </c>
      <c r="C39" s="20"/>
      <c r="D39" s="20"/>
      <c r="E39" s="20"/>
      <c r="F39" s="20"/>
      <c r="G39" s="31">
        <v>0.22</v>
      </c>
      <c r="H39" s="29">
        <v>2.2000000000000001E-3</v>
      </c>
    </row>
    <row r="40" spans="2:8" x14ac:dyDescent="0.25">
      <c r="B40" s="20" t="s">
        <v>116</v>
      </c>
      <c r="C40" s="20"/>
      <c r="D40" s="20"/>
      <c r="E40" s="20"/>
      <c r="F40" s="20"/>
      <c r="G40" s="31">
        <v>0.01</v>
      </c>
      <c r="H40" s="29">
        <v>1E-4</v>
      </c>
    </row>
    <row r="41" spans="2:8" x14ac:dyDescent="0.25">
      <c r="B41" s="20" t="s">
        <v>118</v>
      </c>
      <c r="C41" s="20"/>
      <c r="D41" s="20"/>
      <c r="E41" s="20"/>
      <c r="F41" s="20"/>
      <c r="G41" s="31">
        <v>0.05</v>
      </c>
      <c r="H41" s="29">
        <v>5.0000000000000001E-4</v>
      </c>
    </row>
    <row r="42" spans="2:8" x14ac:dyDescent="0.25">
      <c r="B42" s="20" t="s">
        <v>119</v>
      </c>
      <c r="C42" s="20"/>
      <c r="D42" s="20"/>
      <c r="E42" s="20"/>
      <c r="F42" s="20"/>
      <c r="G42" s="31">
        <v>0.37</v>
      </c>
      <c r="H42" s="29">
        <v>3.7000000000000002E-3</v>
      </c>
    </row>
    <row r="43" spans="2:8" x14ac:dyDescent="0.25">
      <c r="B43" s="20" t="s">
        <v>120</v>
      </c>
      <c r="C43" s="20"/>
      <c r="D43" s="20"/>
      <c r="E43" s="20"/>
      <c r="F43" s="20"/>
      <c r="G43" s="31">
        <v>0.22</v>
      </c>
      <c r="H43" s="29">
        <v>2.2000000000000001E-3</v>
      </c>
    </row>
    <row r="44" spans="2:8" x14ac:dyDescent="0.25">
      <c r="B44" s="20" t="s">
        <v>121</v>
      </c>
      <c r="C44" s="20"/>
      <c r="D44" s="20"/>
      <c r="E44" s="20"/>
      <c r="F44" s="20"/>
      <c r="G44" s="31">
        <v>0.14000000000000001</v>
      </c>
      <c r="H44" s="29">
        <v>1.4E-3</v>
      </c>
    </row>
    <row r="45" spans="2:8" x14ac:dyDescent="0.25">
      <c r="B45" s="20" t="s">
        <v>143</v>
      </c>
      <c r="C45" s="20"/>
      <c r="D45" s="20"/>
      <c r="E45" s="20"/>
      <c r="F45" s="20"/>
      <c r="G45" s="31">
        <v>4</v>
      </c>
      <c r="H45" s="29">
        <v>0.04</v>
      </c>
    </row>
    <row r="46" spans="2:8" x14ac:dyDescent="0.25">
      <c r="B46" s="20" t="s">
        <v>124</v>
      </c>
      <c r="G46" s="32">
        <v>0.98</v>
      </c>
      <c r="H46" s="29">
        <v>9.7999999999999997E-3</v>
      </c>
    </row>
    <row r="47" spans="2:8" x14ac:dyDescent="0.25">
      <c r="B47" s="43" t="s">
        <v>153</v>
      </c>
      <c r="G47" s="32"/>
      <c r="H47" s="29">
        <f>SUM(H20:H46)</f>
        <v>0.30004999999999998</v>
      </c>
    </row>
    <row r="48" spans="2:8" x14ac:dyDescent="0.25">
      <c r="B48" s="20"/>
      <c r="C48" s="20"/>
      <c r="D48" s="20"/>
      <c r="E48" s="20"/>
      <c r="F48" s="20"/>
      <c r="G48" s="42"/>
    </row>
    <row r="49" spans="1:8" x14ac:dyDescent="0.25">
      <c r="A49" s="20"/>
      <c r="B49" s="24" t="s">
        <v>156</v>
      </c>
      <c r="G49" s="32"/>
      <c r="H49" s="29">
        <f>H17-H47</f>
        <v>0.69995000000000007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Olwage</dc:creator>
  <cp:lastModifiedBy>Johan Olwage</cp:lastModifiedBy>
  <dcterms:created xsi:type="dcterms:W3CDTF">2010-02-27T08:20:08Z</dcterms:created>
  <dcterms:modified xsi:type="dcterms:W3CDTF">2024-07-27T09:24:03Z</dcterms:modified>
</cp:coreProperties>
</file>